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4275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Sheet'!$A$1:$I$58</definedName>
    <definedName name="_xlnm.Print_Area" localSheetId="3">'Cashflow Statement'!$A$1:$J$61</definedName>
    <definedName name="_xlnm.Print_Area" localSheetId="2">'Changes in Equity'!$A$1:$O$37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<sst xmlns="http://schemas.openxmlformats.org/spreadsheetml/2006/main" count="154" uniqueCount="117">
  <si>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</si>
  <si>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</si>
  <si>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</si>
  <si>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</si>
  <si>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</si>
  <si>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</si>
  <si>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</si>
  <si>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>PROPERTY, PLANT AND EQUIPMENT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</si>
  <si>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</si>
  <si>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</si>
  <si>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</si>
  <si>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</si>
  <si>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</si>
  <si>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</si>
  <si>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</si>
  <si>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</si>
  <si>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</si>
  <si>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</si>
  <si>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</si>
  <si>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</si>
  <si>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</si>
  <si>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</si>
  <si>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</si>
  <si>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</si>
  <si>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</si>
  <si>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Net Cash flows from operating activities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</si>
  <si>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</si>
  <si>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</si>
  <si>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</si>
  <si>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</si>
  <si>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</si>
  <si>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</si>
  <si>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</si>
  <si>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</si>
  <si>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Cash &amp; Cash Equivalents at end of period</t>
  </si>
  <si>
    <t>(unaudited)</t>
  </si>
  <si>
    <t>(Company No: 356602-W)</t>
  </si>
  <si>
    <t>Condensed Consolidated Income Statements</t>
  </si>
  <si>
    <t>Condensed Consolidated Balance Sheets</t>
  </si>
  <si>
    <t>As at 30.06.02</t>
  </si>
  <si>
    <t>Taxation recoverable</t>
  </si>
  <si>
    <t>Fixed deposits with licensed banks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</si>
  <si>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</si>
  <si>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</si>
  <si>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</si>
  <si>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</si>
  <si>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</si>
  <si>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</si>
  <si>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</si>
  <si>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</si>
  <si>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Hire purchase creditors</t>
  </si>
  <si>
    <t>Provision for taxation</t>
  </si>
  <si>
    <t>NET CURRENT ASSETS/(LIABILITIES)</t>
  </si>
  <si>
    <t>Al-Bai' Bithaman Ajil Fixed Rate Serial Bonds</t>
  </si>
  <si>
    <t>NET TANGIBLE ASSETS PER SHARE (RM)</t>
  </si>
  <si>
    <t xml:space="preserve">Long term bank borrowings </t>
  </si>
  <si>
    <t>Deferred taxation</t>
  </si>
  <si>
    <t>The Condensed Consolidated Balance Sheets should be read in conjunction with the Audited Annual Financial Report for the</t>
  </si>
  <si>
    <t xml:space="preserve">   year ended 30th June 2002.</t>
  </si>
  <si>
    <t>Condensed Consolidated Statement Of Changes In Equity</t>
  </si>
  <si>
    <t>Issue of shares - Employees'</t>
  </si>
  <si>
    <t xml:space="preserve"> Shares Option Scheme</t>
  </si>
  <si>
    <t>Profit for the period</t>
  </si>
  <si>
    <t>Note: There are no comparative figures as this is the first interim financial report prepared in accordance with MASB 26 - Interim Financial Reporting.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</si>
  <si>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</si>
  <si>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</si>
  <si>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</si>
  <si>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</si>
  <si>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</si>
  <si>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</si>
  <si>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</si>
  <si>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</si>
  <si>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</si>
  <si>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</si>
  <si>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</si>
  <si>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</si>
  <si>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</si>
  <si>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</si>
  <si>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</si>
  <si>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</si>
  <si>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</si>
  <si>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 xml:space="preserve">Condensed Consolidated Cash Flow Statement </t>
  </si>
  <si>
    <t xml:space="preserve">Note: There are no comparative figures as this is the first interim financial report prepared in </t>
  </si>
  <si>
    <t>accordance with MASB 26 - Interim Financial Reporting.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</si>
  <si>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</si>
  <si>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</si>
  <si>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</si>
  <si>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</si>
  <si>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</si>
  <si>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>NET PROFIT FOR THE PERIOD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</si>
  <si>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</si>
  <si>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</si>
  <si>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</si>
  <si>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</si>
  <si>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</si>
  <si>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Adjustments for:-</t>
  </si>
  <si>
    <t>- Debt securities issues (issued of bonds)</t>
  </si>
  <si>
    <t>- Movement in bank borrowings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</si>
  <si>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</si>
  <si>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</si>
  <si>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</si>
  <si>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</si>
  <si>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</si>
  <si>
    <t>- Movement in hire purchase creditors</t>
  </si>
  <si>
    <t>At 30 June 2002</t>
  </si>
  <si>
    <t>Dividend</t>
  </si>
  <si>
    <t xml:space="preserve">- Transactions with owners as owners </t>
  </si>
  <si>
    <t>For The Twelve Months Ended 30 June 2003</t>
  </si>
  <si>
    <t>30.6.03</t>
  </si>
  <si>
    <t>30.6.02</t>
  </si>
  <si>
    <t>12 months Cumulative to date</t>
  </si>
  <si>
    <t>As At 30 June 2003</t>
  </si>
  <si>
    <t>As at 30.6.03</t>
  </si>
  <si>
    <t>At 30 June 2003</t>
  </si>
  <si>
    <t>12 months</t>
  </si>
  <si>
    <t>-</t>
  </si>
  <si>
    <t xml:space="preserve">   Audited Annual Financial Report for the year ended 30th June 2002.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</si>
</sst>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185" fontId="4" fillId="0" borderId="1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185" fontId="4" fillId="0" borderId="5" xfId="15" applyNumberFormat="1" applyFont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185" fontId="4" fillId="2" borderId="0" xfId="15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57150</xdr:rowOff>
    </xdr:from>
    <xdr:to>
      <xdr:col>9</xdr:col>
      <xdr:colOff>723900</xdr:colOff>
      <xdr:row>4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200775" y="2476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view="pageBreakPreview" zoomScaleSheetLayoutView="100" workbookViewId="0" topLeftCell="A17">
      <selection activeCell="D24" sqref="D24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3.332031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107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2"/>
      <c r="L8" s="182"/>
      <c r="M8" s="182"/>
    </row>
    <row r="9" spans="1:13" s="1" customFormat="1" ht="13.5" customHeight="1">
      <c r="A9" s="93"/>
      <c r="B9" s="93"/>
      <c r="C9" s="93"/>
      <c r="D9" s="93"/>
      <c r="E9" s="93"/>
      <c r="F9" s="93"/>
      <c r="G9" s="155"/>
      <c r="H9" s="93"/>
      <c r="I9" s="155"/>
      <c r="J9" s="93"/>
      <c r="K9" s="155"/>
      <c r="L9" s="23"/>
      <c r="M9" s="155"/>
    </row>
    <row r="10" spans="1:13" s="1" customFormat="1" ht="42.75">
      <c r="A10" s="16"/>
      <c r="B10" s="16"/>
      <c r="C10" s="16"/>
      <c r="D10" s="16"/>
      <c r="E10" s="16"/>
      <c r="F10" s="32"/>
      <c r="G10" s="33" t="s">
        <v>12</v>
      </c>
      <c r="H10" s="33"/>
      <c r="I10" s="33" t="s">
        <v>13</v>
      </c>
      <c r="J10" s="23"/>
      <c r="K10" s="33" t="s">
        <v>110</v>
      </c>
      <c r="L10" s="32"/>
      <c r="M10" s="33" t="s">
        <v>110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108</v>
      </c>
      <c r="H11" s="23"/>
      <c r="I11" s="23" t="s">
        <v>109</v>
      </c>
      <c r="J11" s="16"/>
      <c r="K11" s="23" t="s">
        <v>108</v>
      </c>
      <c r="L11" s="23"/>
      <c r="M11" s="23" t="s">
        <v>109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11</v>
      </c>
      <c r="H13" s="23"/>
      <c r="I13" s="23" t="s">
        <v>5</v>
      </c>
      <c r="J13" s="32"/>
      <c r="K13" s="23" t="s">
        <v>11</v>
      </c>
      <c r="L13" s="32"/>
      <c r="M13" s="23" t="s">
        <v>5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63"/>
      <c r="J14" s="20"/>
      <c r="K14" s="164"/>
      <c r="L14" s="20"/>
      <c r="M14" s="165"/>
    </row>
    <row r="15" spans="1:14" s="1" customFormat="1" ht="19.5" customHeight="1">
      <c r="A15" s="35"/>
      <c r="B15" s="35"/>
      <c r="C15" s="36"/>
      <c r="D15" s="36" t="s">
        <v>75</v>
      </c>
      <c r="E15" s="35"/>
      <c r="F15" s="37"/>
      <c r="G15" s="37">
        <v>343015</v>
      </c>
      <c r="H15" s="37"/>
      <c r="I15" s="37">
        <v>262284</v>
      </c>
      <c r="J15" s="41"/>
      <c r="K15" s="37">
        <v>1296373</v>
      </c>
      <c r="L15" s="37"/>
      <c r="M15" s="37">
        <v>858830</v>
      </c>
      <c r="N15" s="53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3"/>
    </row>
    <row r="17" spans="1:14" s="1" customFormat="1" ht="15" customHeight="1">
      <c r="A17" s="35"/>
      <c r="B17" s="35"/>
      <c r="C17" s="36"/>
      <c r="D17" s="36" t="s">
        <v>76</v>
      </c>
      <c r="E17" s="35"/>
      <c r="F17" s="37"/>
      <c r="G17" s="37">
        <v>-333567</v>
      </c>
      <c r="H17" s="37"/>
      <c r="I17" s="37">
        <v>-256761</v>
      </c>
      <c r="J17" s="41"/>
      <c r="K17" s="37">
        <v>-1257692</v>
      </c>
      <c r="L17" s="37"/>
      <c r="M17" s="37">
        <v>-847336</v>
      </c>
      <c r="N17" s="53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37"/>
      <c r="L18" s="37"/>
      <c r="M18" s="37"/>
    </row>
    <row r="19" spans="1:13" ht="15">
      <c r="A19" s="42"/>
      <c r="B19" s="42"/>
      <c r="C19" s="42"/>
      <c r="D19" s="176" t="s">
        <v>77</v>
      </c>
      <c r="E19" s="44"/>
      <c r="F19" s="43"/>
      <c r="G19" s="86">
        <v>3931</v>
      </c>
      <c r="H19" s="43"/>
      <c r="I19" s="45">
        <v>906</v>
      </c>
      <c r="J19" s="51"/>
      <c r="K19" s="86">
        <v>8820</v>
      </c>
      <c r="L19" s="43"/>
      <c r="M19" s="45">
        <v>4874</v>
      </c>
    </row>
    <row r="20" spans="1:13" ht="7.5" customHeight="1">
      <c r="A20" s="42"/>
      <c r="B20" s="42"/>
      <c r="C20" s="42"/>
      <c r="D20" s="176"/>
      <c r="E20" s="44"/>
      <c r="F20" s="43"/>
      <c r="G20" s="85"/>
      <c r="H20" s="43"/>
      <c r="I20" s="43"/>
      <c r="J20" s="51"/>
      <c r="K20" s="43"/>
      <c r="L20" s="43"/>
      <c r="M20" s="43"/>
    </row>
    <row r="21" spans="1:13" s="7" customFormat="1" ht="15">
      <c r="A21" s="42"/>
      <c r="B21" s="42"/>
      <c r="C21" s="42"/>
      <c r="D21" s="16" t="s">
        <v>78</v>
      </c>
      <c r="E21" s="46"/>
      <c r="F21" s="47"/>
      <c r="G21" s="85">
        <f>SUM(G15:G19)</f>
        <v>13379</v>
      </c>
      <c r="H21" s="43"/>
      <c r="I21" s="85">
        <f>SUM(I15:I19)</f>
        <v>6429</v>
      </c>
      <c r="J21" s="94"/>
      <c r="K21" s="85">
        <f>SUM(K15:K19)</f>
        <v>47501</v>
      </c>
      <c r="L21" s="43"/>
      <c r="M21" s="85">
        <f>SUM(M15:M19)</f>
        <v>16368</v>
      </c>
    </row>
    <row r="22" spans="1:13" s="7" customFormat="1" ht="15">
      <c r="A22" s="42"/>
      <c r="B22" s="42"/>
      <c r="C22" s="42"/>
      <c r="D22" s="46"/>
      <c r="E22" s="46"/>
      <c r="F22" s="47"/>
      <c r="G22" s="85"/>
      <c r="H22" s="43"/>
      <c r="I22" s="43"/>
      <c r="J22" s="94"/>
      <c r="K22" s="43"/>
      <c r="L22" s="43"/>
      <c r="M22" s="43"/>
    </row>
    <row r="23" spans="1:13" s="7" customFormat="1" ht="14.25" customHeight="1">
      <c r="A23" s="42"/>
      <c r="B23" s="42"/>
      <c r="C23" s="42"/>
      <c r="D23" s="16" t="s">
        <v>79</v>
      </c>
      <c r="E23" s="46"/>
      <c r="F23" s="47"/>
      <c r="G23" s="85">
        <v>-1713</v>
      </c>
      <c r="H23" s="43"/>
      <c r="I23" s="43">
        <v>-2743</v>
      </c>
      <c r="J23" s="94"/>
      <c r="K23" s="85">
        <v>-11057</v>
      </c>
      <c r="L23" s="43"/>
      <c r="M23" s="43">
        <v>-8934</v>
      </c>
    </row>
    <row r="24" spans="1:13" s="7" customFormat="1" ht="15">
      <c r="A24" s="42"/>
      <c r="B24" s="42"/>
      <c r="C24" s="42"/>
      <c r="D24" s="46"/>
      <c r="E24" s="46"/>
      <c r="F24" s="47"/>
      <c r="G24" s="85"/>
      <c r="H24" s="43"/>
      <c r="I24" s="43"/>
      <c r="J24" s="94"/>
      <c r="K24" s="43"/>
      <c r="L24" s="43"/>
      <c r="M24" s="43"/>
    </row>
    <row r="25" spans="1:13" s="7" customFormat="1" ht="15">
      <c r="A25" s="42"/>
      <c r="B25" s="42"/>
      <c r="C25" s="42"/>
      <c r="D25" s="46" t="s">
        <v>80</v>
      </c>
      <c r="E25" s="46"/>
      <c r="F25" s="47"/>
      <c r="G25" s="86">
        <v>0</v>
      </c>
      <c r="H25" s="43"/>
      <c r="I25" s="45">
        <v>0</v>
      </c>
      <c r="J25" s="94"/>
      <c r="K25" s="86">
        <v>0</v>
      </c>
      <c r="L25" s="43"/>
      <c r="M25" s="45">
        <f>+I25</f>
        <v>0</v>
      </c>
    </row>
    <row r="26" spans="1:13" s="7" customFormat="1" ht="6.75" customHeight="1">
      <c r="A26" s="42"/>
      <c r="B26" s="42"/>
      <c r="C26" s="42"/>
      <c r="D26" s="46"/>
      <c r="E26" s="46"/>
      <c r="F26" s="47"/>
      <c r="G26" s="87"/>
      <c r="H26" s="87"/>
      <c r="I26" s="87"/>
      <c r="J26" s="95"/>
      <c r="K26" s="87"/>
      <c r="L26" s="48"/>
      <c r="M26" s="48"/>
    </row>
    <row r="27" spans="1:13" s="7" customFormat="1" ht="15">
      <c r="A27" s="42"/>
      <c r="B27" s="42"/>
      <c r="C27" s="42"/>
      <c r="D27" s="46" t="s">
        <v>85</v>
      </c>
      <c r="E27" s="46"/>
      <c r="F27" s="47"/>
      <c r="G27" s="87">
        <f>SUM(G21:G25)</f>
        <v>11666</v>
      </c>
      <c r="H27" s="87"/>
      <c r="I27" s="87">
        <f>SUM(I21:I25)</f>
        <v>3686</v>
      </c>
      <c r="J27" s="95"/>
      <c r="K27" s="87">
        <f>SUM(K21:K25)</f>
        <v>36444</v>
      </c>
      <c r="L27" s="48"/>
      <c r="M27" s="87">
        <f>SUM(M21:M25)</f>
        <v>7434</v>
      </c>
    </row>
    <row r="28" spans="1:13" s="7" customFormat="1" ht="11.25" customHeight="1">
      <c r="A28" s="42"/>
      <c r="B28" s="42"/>
      <c r="C28" s="42"/>
      <c r="D28" s="46"/>
      <c r="E28" s="46"/>
      <c r="F28" s="47"/>
      <c r="G28" s="87"/>
      <c r="H28" s="87"/>
      <c r="I28" s="87"/>
      <c r="J28" s="95"/>
      <c r="K28" s="87"/>
      <c r="L28" s="48"/>
      <c r="M28" s="48"/>
    </row>
    <row r="29" spans="1:13" s="7" customFormat="1" ht="15">
      <c r="A29" s="42"/>
      <c r="B29" s="42"/>
      <c r="C29" s="42"/>
      <c r="D29" s="46" t="s">
        <v>86</v>
      </c>
      <c r="E29" s="46"/>
      <c r="F29" s="47"/>
      <c r="G29" s="90">
        <v>-2044</v>
      </c>
      <c r="H29" s="87"/>
      <c r="I29" s="90">
        <v>-3037</v>
      </c>
      <c r="J29" s="95"/>
      <c r="K29" s="90">
        <v>-5624</v>
      </c>
      <c r="L29" s="48"/>
      <c r="M29" s="90">
        <v>-3037</v>
      </c>
    </row>
    <row r="30" spans="1:13" s="7" customFormat="1" ht="9" customHeight="1">
      <c r="A30" s="42"/>
      <c r="B30" s="42"/>
      <c r="C30" s="42"/>
      <c r="D30" s="46"/>
      <c r="E30" s="46"/>
      <c r="F30" s="47"/>
      <c r="G30" s="87"/>
      <c r="H30" s="87"/>
      <c r="I30" s="87"/>
      <c r="J30" s="95"/>
      <c r="K30" s="87"/>
      <c r="L30" s="48"/>
      <c r="M30" s="48"/>
    </row>
    <row r="31" spans="1:13" s="7" customFormat="1" ht="15">
      <c r="A31" s="42"/>
      <c r="B31" s="42"/>
      <c r="C31" s="42"/>
      <c r="D31" s="46" t="s">
        <v>87</v>
      </c>
      <c r="E31" s="46"/>
      <c r="F31" s="47"/>
      <c r="G31" s="85">
        <f>SUM(G27:G29)</f>
        <v>9622</v>
      </c>
      <c r="H31" s="85"/>
      <c r="I31" s="85">
        <f>SUM(I27:I29)</f>
        <v>649</v>
      </c>
      <c r="J31" s="96"/>
      <c r="K31" s="85">
        <f>SUM(K27:K29)</f>
        <v>30820</v>
      </c>
      <c r="L31" s="43"/>
      <c r="M31" s="85">
        <f>SUM(M27:M29)</f>
        <v>4397</v>
      </c>
    </row>
    <row r="32" spans="1:13" s="7" customFormat="1" ht="7.5" customHeight="1">
      <c r="A32" s="42"/>
      <c r="B32" s="42"/>
      <c r="C32" s="42"/>
      <c r="D32" s="46"/>
      <c r="E32" s="46"/>
      <c r="F32" s="47"/>
      <c r="G32" s="85"/>
      <c r="H32" s="85"/>
      <c r="I32" s="85"/>
      <c r="J32" s="91"/>
      <c r="K32" s="85"/>
      <c r="L32" s="43"/>
      <c r="M32" s="43"/>
    </row>
    <row r="33" spans="1:13" s="7" customFormat="1" ht="15">
      <c r="A33" s="42"/>
      <c r="B33" s="42"/>
      <c r="C33" s="42"/>
      <c r="D33" s="177" t="s">
        <v>88</v>
      </c>
      <c r="E33" s="42"/>
      <c r="F33" s="43"/>
      <c r="G33" s="86">
        <v>-28</v>
      </c>
      <c r="H33" s="85"/>
      <c r="I33" s="86">
        <v>0</v>
      </c>
      <c r="J33" s="91"/>
      <c r="K33" s="86">
        <v>5</v>
      </c>
      <c r="L33" s="43"/>
      <c r="M33" s="45">
        <v>0</v>
      </c>
    </row>
    <row r="34" spans="1:13" s="7" customFormat="1" ht="9" customHeight="1">
      <c r="A34" s="42"/>
      <c r="B34" s="42"/>
      <c r="C34" s="42"/>
      <c r="D34" s="46"/>
      <c r="E34" s="42"/>
      <c r="F34" s="43"/>
      <c r="G34" s="85"/>
      <c r="H34" s="85"/>
      <c r="I34" s="85"/>
      <c r="J34" s="91"/>
      <c r="K34" s="85"/>
      <c r="L34" s="43"/>
      <c r="M34" s="85"/>
    </row>
    <row r="35" spans="1:13" s="7" customFormat="1" ht="21" customHeight="1">
      <c r="A35" s="42"/>
      <c r="B35" s="42"/>
      <c r="C35" s="42"/>
      <c r="D35" s="46" t="s">
        <v>89</v>
      </c>
      <c r="E35" s="42"/>
      <c r="F35" s="43"/>
      <c r="G35" s="85">
        <f>SUM(G31:G33)</f>
        <v>9594</v>
      </c>
      <c r="H35" s="85"/>
      <c r="I35" s="85">
        <f>SUM(I31:I33)</f>
        <v>649</v>
      </c>
      <c r="J35" s="91"/>
      <c r="K35" s="85">
        <f>SUM(K31:K33)</f>
        <v>30825</v>
      </c>
      <c r="L35" s="43"/>
      <c r="M35" s="85">
        <f>SUM(M31:M33)</f>
        <v>4397</v>
      </c>
    </row>
    <row r="36" spans="1:13" s="7" customFormat="1" ht="8.25" customHeight="1" thickBot="1">
      <c r="A36" s="42"/>
      <c r="B36" s="42"/>
      <c r="C36" s="42"/>
      <c r="D36" s="46"/>
      <c r="E36" s="46"/>
      <c r="F36" s="49"/>
      <c r="G36" s="101"/>
      <c r="H36" s="87"/>
      <c r="I36" s="101"/>
      <c r="J36" s="97"/>
      <c r="K36" s="101"/>
      <c r="L36" s="48"/>
      <c r="M36" s="102"/>
    </row>
    <row r="37" spans="1:13" ht="21" customHeight="1" thickTop="1">
      <c r="A37" s="17"/>
      <c r="B37" s="17"/>
      <c r="C37" s="17"/>
      <c r="D37" s="16"/>
      <c r="E37" s="17"/>
      <c r="F37" s="50"/>
      <c r="G37" s="98"/>
      <c r="H37" s="98"/>
      <c r="I37" s="98"/>
      <c r="J37" s="98"/>
      <c r="K37" s="98"/>
      <c r="L37" s="50"/>
      <c r="M37" s="50"/>
    </row>
    <row r="38" spans="1:13" ht="15.75" thickBot="1">
      <c r="A38" s="17"/>
      <c r="B38" s="17"/>
      <c r="C38" s="17"/>
      <c r="D38" s="39" t="s">
        <v>101</v>
      </c>
      <c r="E38" s="20"/>
      <c r="F38" s="50"/>
      <c r="G38" s="156">
        <v>6.81</v>
      </c>
      <c r="H38" s="157"/>
      <c r="I38" s="156">
        <v>0.46</v>
      </c>
      <c r="J38" s="96"/>
      <c r="K38" s="156">
        <v>21.88</v>
      </c>
      <c r="L38" s="158"/>
      <c r="M38" s="156">
        <v>3.14</v>
      </c>
    </row>
    <row r="39" spans="4:13" ht="6.75" customHeight="1">
      <c r="D39" s="1"/>
      <c r="F39" s="3"/>
      <c r="G39" s="159"/>
      <c r="H39" s="159"/>
      <c r="I39" s="159"/>
      <c r="J39" s="159"/>
      <c r="K39" s="159"/>
      <c r="L39" s="160"/>
      <c r="M39" s="160"/>
    </row>
    <row r="40" spans="1:13" s="8" customFormat="1" ht="6.75" customHeight="1">
      <c r="A40" s="2"/>
      <c r="B40" s="2"/>
      <c r="C40" s="2"/>
      <c r="D40" s="39"/>
      <c r="F40" s="9"/>
      <c r="G40" s="159"/>
      <c r="H40" s="159"/>
      <c r="I40" s="159"/>
      <c r="J40" s="159"/>
      <c r="K40" s="159"/>
      <c r="L40" s="160"/>
      <c r="M40" s="160"/>
    </row>
    <row r="41" spans="1:13" s="8" customFormat="1" ht="15.75" thickBot="1">
      <c r="A41" s="2"/>
      <c r="B41" s="2"/>
      <c r="C41" s="2"/>
      <c r="D41" s="39" t="s">
        <v>102</v>
      </c>
      <c r="F41" s="9"/>
      <c r="G41" s="156">
        <v>6.71</v>
      </c>
      <c r="H41" s="161"/>
      <c r="I41" s="156">
        <v>0.46</v>
      </c>
      <c r="J41" s="159"/>
      <c r="K41" s="156">
        <v>21.59</v>
      </c>
      <c r="L41" s="160"/>
      <c r="M41" s="156">
        <v>3.1</v>
      </c>
    </row>
    <row r="42" spans="4:13" s="8" customFormat="1" ht="12.75">
      <c r="D42" s="1"/>
      <c r="G42" s="99"/>
      <c r="H42" s="99"/>
      <c r="I42" s="99"/>
      <c r="J42" s="99"/>
      <c r="K42" s="99"/>
      <c r="L42" s="100"/>
      <c r="M42" s="100"/>
    </row>
    <row r="43" s="8" customFormat="1" ht="12.75">
      <c r="M43" s="66"/>
    </row>
    <row r="44" spans="4:13" s="8" customFormat="1" ht="12.75">
      <c r="D44" s="162" t="s">
        <v>72</v>
      </c>
      <c r="M44" s="66"/>
    </row>
    <row r="45" spans="4:13" s="8" customFormat="1" ht="12.75">
      <c r="D45" s="1" t="s">
        <v>58</v>
      </c>
      <c r="M45" s="66"/>
    </row>
    <row r="46" s="8" customFormat="1" ht="12.75">
      <c r="M46" s="66"/>
    </row>
    <row r="47" s="8" customFormat="1" ht="12.75">
      <c r="M47" s="66"/>
    </row>
    <row r="48" s="8" customFormat="1" ht="12.75">
      <c r="M48" s="66"/>
    </row>
    <row r="49" s="8" customFormat="1" ht="12.75">
      <c r="M49" s="66"/>
    </row>
    <row r="50" s="8" customFormat="1" ht="12.75">
      <c r="M50" s="66"/>
    </row>
    <row r="51" s="8" customFormat="1" ht="12.75">
      <c r="M51" s="66"/>
    </row>
    <row r="52" s="8" customFormat="1" ht="12.75">
      <c r="M52" s="66"/>
    </row>
    <row r="53" s="8" customFormat="1" ht="12.75">
      <c r="M53" s="66"/>
    </row>
    <row r="54" s="8" customFormat="1" ht="12.75">
      <c r="M54" s="66"/>
    </row>
    <row r="55" s="8" customFormat="1" ht="12.75">
      <c r="M55" s="66"/>
    </row>
    <row r="56" spans="9:13" s="8" customFormat="1" ht="12.75">
      <c r="I56" s="178" t="s">
        <v>74</v>
      </c>
      <c r="M56" s="66"/>
    </row>
    <row r="57" s="8" customFormat="1" ht="12.75">
      <c r="M57" s="66"/>
    </row>
    <row r="58" s="8" customFormat="1" ht="12.75">
      <c r="M58" s="66"/>
    </row>
    <row r="59" s="8" customFormat="1" ht="12.75">
      <c r="M59" s="66"/>
    </row>
    <row r="60" s="8" customFormat="1" ht="12.75">
      <c r="M60" s="66"/>
    </row>
    <row r="61" s="8" customFormat="1" ht="12.75">
      <c r="M61" s="66"/>
    </row>
    <row r="62" s="8" customFormat="1" ht="12.75">
      <c r="M62" s="66"/>
    </row>
    <row r="63" s="8" customFormat="1" ht="12.75">
      <c r="M63" s="66"/>
    </row>
    <row r="64" s="8" customFormat="1" ht="13.5" customHeight="1">
      <c r="M64" s="66"/>
    </row>
    <row r="65" s="8" customFormat="1" ht="12.75">
      <c r="M65" s="66"/>
    </row>
    <row r="66" s="8" customFormat="1" ht="12.75">
      <c r="M66" s="66"/>
    </row>
    <row r="67" s="8" customFormat="1" ht="12.75">
      <c r="M67" s="66"/>
    </row>
    <row r="68" s="8" customFormat="1" ht="12.75">
      <c r="M68" s="66"/>
    </row>
    <row r="69" s="8" customFormat="1" ht="12.75">
      <c r="M69" s="66"/>
    </row>
    <row r="70" s="8" customFormat="1" ht="12.75">
      <c r="M70" s="66"/>
    </row>
    <row r="71" s="8" customFormat="1" ht="12.75">
      <c r="M71" s="66"/>
    </row>
    <row r="72" s="8" customFormat="1" ht="12.75">
      <c r="M72" s="66"/>
    </row>
    <row r="73" s="8" customFormat="1" ht="12.75">
      <c r="M73" s="66"/>
    </row>
    <row r="74" s="8" customFormat="1" ht="12.75">
      <c r="M74" s="66"/>
    </row>
    <row r="75" s="8" customFormat="1" ht="12.75">
      <c r="M75" s="66"/>
    </row>
    <row r="76" s="8" customFormat="1" ht="12.75">
      <c r="M76" s="66"/>
    </row>
    <row r="77" s="8" customFormat="1" ht="12.75">
      <c r="M77" s="66"/>
    </row>
    <row r="78" s="8" customFormat="1" ht="12.75">
      <c r="M78" s="66"/>
    </row>
    <row r="79" s="8" customFormat="1" ht="12.75">
      <c r="M79" s="66"/>
    </row>
    <row r="80" s="8" customFormat="1" ht="12.75">
      <c r="M80" s="66"/>
    </row>
    <row r="81" s="8" customFormat="1" ht="12.75">
      <c r="M81" s="66"/>
    </row>
    <row r="82" s="8" customFormat="1" ht="12.75">
      <c r="M82" s="66"/>
    </row>
    <row r="83" s="8" customFormat="1" ht="12.75">
      <c r="M83" s="66"/>
    </row>
    <row r="84" s="8" customFormat="1" ht="12.75">
      <c r="M84" s="66"/>
    </row>
    <row r="85" s="8" customFormat="1" ht="12.75">
      <c r="M85" s="66"/>
    </row>
    <row r="86" s="8" customFormat="1" ht="12.75">
      <c r="M86" s="66"/>
    </row>
    <row r="87" s="8" customFormat="1" ht="12.75">
      <c r="M87" s="66"/>
    </row>
    <row r="88" s="8" customFormat="1" ht="12.75">
      <c r="M88" s="66"/>
    </row>
    <row r="89" s="8" customFormat="1" ht="6.75" customHeight="1">
      <c r="M89" s="66"/>
    </row>
    <row r="90" s="8" customFormat="1" ht="18.75" customHeight="1">
      <c r="M90" s="66"/>
    </row>
    <row r="91" s="8" customFormat="1" ht="7.5" customHeight="1">
      <c r="M91" s="66"/>
    </row>
    <row r="92" s="8" customFormat="1" ht="12.75">
      <c r="M92" s="66"/>
    </row>
    <row r="93" s="8" customFormat="1" ht="6" customHeight="1">
      <c r="M93" s="66"/>
    </row>
    <row r="94" s="8" customFormat="1" ht="12.75">
      <c r="M94" s="66"/>
    </row>
    <row r="95" s="8" customFormat="1" ht="12.75">
      <c r="M95" s="66"/>
    </row>
    <row r="96" s="8" customFormat="1" ht="12.75">
      <c r="M96" s="66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6"/>
    </row>
    <row r="99" s="8" customFormat="1" ht="5.25" customHeight="1">
      <c r="M99" s="66"/>
    </row>
    <row r="100" s="8" customFormat="1" ht="5.25" customHeight="1">
      <c r="M100" s="66"/>
    </row>
    <row r="101" s="8" customFormat="1" ht="5.25" customHeight="1">
      <c r="M101" s="66"/>
    </row>
    <row r="102" s="8" customFormat="1" ht="5.25" customHeight="1">
      <c r="M102" s="66"/>
    </row>
    <row r="103" s="8" customFormat="1" ht="9" customHeight="1">
      <c r="M103" s="66"/>
    </row>
    <row r="104" s="8" customFormat="1" ht="5.25" customHeight="1">
      <c r="M104" s="66"/>
    </row>
    <row r="105" s="8" customFormat="1" ht="17.25" customHeight="1">
      <c r="M105" s="66"/>
    </row>
    <row r="106" spans="11:13" ht="5.25" customHeight="1">
      <c r="K106" s="2"/>
      <c r="M106" s="67"/>
    </row>
    <row r="107" spans="11:13" ht="25.5" customHeight="1">
      <c r="K107" s="2"/>
      <c r="M107" s="67"/>
    </row>
    <row r="108" spans="11:13" ht="25.5" customHeight="1">
      <c r="K108" s="2"/>
      <c r="M108" s="67"/>
    </row>
    <row r="109" spans="11:13" ht="15" customHeight="1">
      <c r="K109" s="2"/>
      <c r="M109" s="67"/>
    </row>
    <row r="110" spans="11:13" ht="12.75">
      <c r="K110" s="2"/>
      <c r="M110" s="67"/>
    </row>
    <row r="111" spans="11:13" ht="12.75">
      <c r="K111" s="2"/>
      <c r="M111" s="67"/>
    </row>
    <row r="112" spans="11:13" ht="38.25" customHeight="1">
      <c r="K112" s="2"/>
      <c r="M112" s="67"/>
    </row>
    <row r="113" spans="11:13" ht="38.25" customHeight="1">
      <c r="K113" s="2"/>
      <c r="M113" s="67"/>
    </row>
    <row r="114" spans="11:13" ht="12" customHeight="1">
      <c r="K114" s="2"/>
      <c r="M114" s="67"/>
    </row>
    <row r="115" spans="11:13" ht="13.5" customHeight="1">
      <c r="K115" s="2"/>
      <c r="M115" s="67"/>
    </row>
    <row r="116" spans="11:13" ht="13.5" customHeight="1">
      <c r="K116" s="2"/>
      <c r="M116" s="67"/>
    </row>
    <row r="117" spans="11:13" ht="13.5" customHeight="1">
      <c r="K117" s="2"/>
      <c r="M117" s="67"/>
    </row>
    <row r="118" spans="11:13" ht="13.5" customHeight="1">
      <c r="K118" s="2"/>
      <c r="M118" s="67"/>
    </row>
    <row r="119" spans="11:13" ht="13.5" customHeight="1">
      <c r="K119" s="2"/>
      <c r="M119" s="67"/>
    </row>
    <row r="120" spans="11:13" ht="6" customHeight="1">
      <c r="K120" s="2"/>
      <c r="M120" s="67"/>
    </row>
    <row r="121" spans="11:13" ht="12.75">
      <c r="K121" s="2"/>
      <c r="M121" s="67"/>
    </row>
    <row r="122" spans="11:13" ht="12.75">
      <c r="K122" s="2"/>
      <c r="M122" s="67"/>
    </row>
    <row r="123" spans="11:13" ht="12.75">
      <c r="K123" s="2"/>
      <c r="M123" s="67"/>
    </row>
    <row r="124" spans="11:13" ht="12.75">
      <c r="K124" s="2"/>
      <c r="M124" s="67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7"/>
    </row>
    <row r="136" spans="11:13" ht="12.75" customHeight="1">
      <c r="K136" s="2"/>
      <c r="M136" s="67"/>
    </row>
    <row r="137" spans="11:13" ht="4.5" customHeight="1">
      <c r="K137" s="2"/>
      <c r="M137" s="67"/>
    </row>
    <row r="138" spans="11:13" ht="28.5" customHeight="1">
      <c r="K138" s="2"/>
      <c r="M138" s="67"/>
    </row>
    <row r="139" spans="11:13" ht="16.5" customHeight="1">
      <c r="K139" s="2"/>
      <c r="M139" s="67"/>
    </row>
    <row r="140" spans="11:13" ht="15.75" customHeight="1">
      <c r="K140" s="2"/>
      <c r="M140" s="67"/>
    </row>
    <row r="141" spans="11:13" ht="12.75">
      <c r="K141" s="2"/>
      <c r="M141" s="67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7"/>
    </row>
    <row r="146" spans="11:13" ht="11.25" customHeight="1">
      <c r="K146" s="2"/>
      <c r="M146" s="67"/>
    </row>
    <row r="147" spans="11:13" ht="196.5" customHeight="1">
      <c r="K147" s="2"/>
      <c r="M147" s="67"/>
    </row>
    <row r="148" spans="11:13" ht="38.25" customHeight="1">
      <c r="K148" s="2"/>
      <c r="M148" s="67"/>
    </row>
    <row r="149" spans="11:13" ht="7.5" customHeight="1">
      <c r="K149" s="2"/>
      <c r="M149" s="67"/>
    </row>
    <row r="150" spans="1:13" ht="12.75">
      <c r="A150" s="7"/>
      <c r="K150" s="2"/>
      <c r="M150" s="67"/>
    </row>
    <row r="151" spans="1:13" ht="8.25" customHeight="1">
      <c r="A151" s="7"/>
      <c r="K151" s="2"/>
      <c r="M151" s="67"/>
    </row>
    <row r="152" spans="11:13" ht="12.75">
      <c r="K152" s="2"/>
      <c r="M152" s="67"/>
    </row>
    <row r="153" spans="11:13" ht="5.25" customHeight="1">
      <c r="K153" s="2"/>
      <c r="M153" s="67"/>
    </row>
    <row r="154" spans="11:13" ht="39" customHeight="1">
      <c r="K154" s="2"/>
      <c r="M154" s="67"/>
    </row>
    <row r="155" spans="11:13" ht="4.5" customHeight="1">
      <c r="K155" s="2"/>
      <c r="M155" s="67"/>
    </row>
    <row r="156" spans="11:13" ht="25.5" customHeight="1">
      <c r="K156" s="2"/>
      <c r="M156" s="67"/>
    </row>
    <row r="157" spans="11:13" ht="25.5" customHeight="1">
      <c r="K157" s="2"/>
      <c r="M157" s="67"/>
    </row>
    <row r="158" spans="11:13" ht="7.5" customHeight="1">
      <c r="K158" s="2"/>
      <c r="M158" s="67"/>
    </row>
    <row r="159" spans="11:13" ht="12.75">
      <c r="K159" s="2"/>
      <c r="M159" s="67"/>
    </row>
    <row r="160" spans="11:13" ht="5.25" customHeight="1">
      <c r="K160" s="2"/>
      <c r="M160" s="67"/>
    </row>
    <row r="161" s="7" customFormat="1" ht="25.5" customHeight="1"/>
    <row r="162" s="7" customFormat="1" ht="4.5" customHeight="1"/>
    <row r="163" spans="11:13" ht="56.25" customHeight="1">
      <c r="K163" s="2"/>
      <c r="M163" s="67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view="pageBreakPreview" zoomScaleSheetLayoutView="100" workbookViewId="0" topLeftCell="A16">
      <selection activeCell="D12" sqref="D12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3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90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36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38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111</v>
      </c>
      <c r="B5" s="18"/>
      <c r="C5" s="18"/>
      <c r="D5" s="18"/>
      <c r="E5" s="18"/>
      <c r="F5" s="76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50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7" t="s">
        <v>112</v>
      </c>
      <c r="G8" s="17"/>
      <c r="H8" s="23"/>
      <c r="I8" s="22" t="s">
        <v>39</v>
      </c>
      <c r="J8" s="17"/>
      <c r="M8" s="8"/>
    </row>
    <row r="9" spans="1:13" ht="15">
      <c r="A9" s="17"/>
      <c r="B9" s="16"/>
      <c r="C9" s="17"/>
      <c r="D9" s="17"/>
      <c r="E9" s="17"/>
      <c r="F9" s="77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8" t="s">
        <v>11</v>
      </c>
      <c r="G10" s="17"/>
      <c r="H10" s="23"/>
      <c r="I10" s="24" t="s">
        <v>5</v>
      </c>
      <c r="J10" s="17"/>
      <c r="M10" s="8"/>
    </row>
    <row r="11" spans="1:13" ht="15">
      <c r="A11" s="17"/>
      <c r="B11" s="16"/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69" t="s">
        <v>7</v>
      </c>
      <c r="C12" s="17"/>
      <c r="D12" s="17"/>
      <c r="E12" s="17"/>
      <c r="F12" s="31">
        <v>433154</v>
      </c>
      <c r="G12" s="17"/>
      <c r="H12" s="20"/>
      <c r="I12" s="31">
        <v>422186</v>
      </c>
      <c r="J12" s="17"/>
      <c r="M12" s="8"/>
    </row>
    <row r="13" spans="1:13" ht="15">
      <c r="A13" s="17"/>
      <c r="B13" s="17"/>
      <c r="C13" s="17"/>
      <c r="D13" s="17"/>
      <c r="E13" s="17"/>
      <c r="F13" s="31"/>
      <c r="G13" s="17"/>
      <c r="H13" s="20"/>
      <c r="I13" s="25"/>
      <c r="J13" s="17"/>
      <c r="M13" s="8"/>
    </row>
    <row r="14" spans="1:13" ht="15">
      <c r="A14" s="17"/>
      <c r="B14" s="16" t="s">
        <v>9</v>
      </c>
      <c r="C14" s="17"/>
      <c r="D14" s="17"/>
      <c r="E14" s="17"/>
      <c r="F14" s="31"/>
      <c r="G14" s="17"/>
      <c r="H14" s="20"/>
      <c r="I14" s="25"/>
      <c r="J14" s="17"/>
      <c r="M14" s="8"/>
    </row>
    <row r="15" spans="1:13" ht="15">
      <c r="A15" s="17"/>
      <c r="B15" s="17" t="s">
        <v>8</v>
      </c>
      <c r="C15" s="17"/>
      <c r="D15" s="17"/>
      <c r="E15" s="17"/>
      <c r="F15" s="31">
        <v>62523</v>
      </c>
      <c r="G15" s="17"/>
      <c r="H15" s="20"/>
      <c r="I15" s="25">
        <v>27392</v>
      </c>
      <c r="J15" s="17"/>
      <c r="M15" s="8"/>
    </row>
    <row r="16" spans="1:13" ht="15">
      <c r="A16" s="17"/>
      <c r="B16" s="17" t="s">
        <v>44</v>
      </c>
      <c r="C16" s="17"/>
      <c r="D16" s="17"/>
      <c r="E16" s="17"/>
      <c r="F16" s="31">
        <v>79993</v>
      </c>
      <c r="G16" s="17"/>
      <c r="H16" s="20"/>
      <c r="I16" s="25">
        <v>100207</v>
      </c>
      <c r="J16" s="17"/>
      <c r="M16" s="8"/>
    </row>
    <row r="17" spans="1:13" ht="15">
      <c r="A17" s="17"/>
      <c r="B17" s="17" t="s">
        <v>43</v>
      </c>
      <c r="C17" s="17"/>
      <c r="D17" s="17"/>
      <c r="E17" s="17"/>
      <c r="F17" s="31">
        <v>20729</v>
      </c>
      <c r="G17" s="17"/>
      <c r="H17" s="20"/>
      <c r="I17" s="25">
        <v>22504</v>
      </c>
      <c r="J17" s="52"/>
      <c r="M17" s="8"/>
    </row>
    <row r="18" spans="1:13" ht="15">
      <c r="A18" s="17"/>
      <c r="B18" s="17" t="s">
        <v>40</v>
      </c>
      <c r="C18" s="17"/>
      <c r="D18" s="17"/>
      <c r="E18" s="17"/>
      <c r="F18" s="31">
        <v>1116</v>
      </c>
      <c r="G18" s="17"/>
      <c r="H18" s="20"/>
      <c r="I18" s="25">
        <v>1304</v>
      </c>
      <c r="J18" s="52"/>
      <c r="M18" s="8"/>
    </row>
    <row r="19" spans="1:13" ht="15">
      <c r="A19" s="17"/>
      <c r="B19" s="17" t="s">
        <v>41</v>
      </c>
      <c r="C19" s="17"/>
      <c r="D19" s="17"/>
      <c r="E19" s="17"/>
      <c r="F19" s="31">
        <v>1000</v>
      </c>
      <c r="G19" s="17"/>
      <c r="H19" s="20"/>
      <c r="I19" s="25">
        <v>16728</v>
      </c>
      <c r="J19" s="52"/>
      <c r="M19" s="8"/>
    </row>
    <row r="20" spans="1:13" ht="15">
      <c r="A20" s="17"/>
      <c r="B20" s="17" t="s">
        <v>42</v>
      </c>
      <c r="C20" s="17"/>
      <c r="D20" s="17"/>
      <c r="E20" s="17"/>
      <c r="F20" s="31">
        <v>41892</v>
      </c>
      <c r="G20" s="17"/>
      <c r="H20" s="20"/>
      <c r="I20" s="25">
        <v>4576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SUM(F15:F20)</f>
        <v>207253</v>
      </c>
      <c r="G21" s="17"/>
      <c r="H21" s="20"/>
      <c r="I21" s="26">
        <f>SUM(I15:I20)</f>
        <v>172711</v>
      </c>
      <c r="J21" s="17"/>
      <c r="L21" s="68"/>
      <c r="M21" s="69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45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49</v>
      </c>
      <c r="C24" s="17"/>
      <c r="D24" s="17"/>
      <c r="E24" s="17"/>
      <c r="F24" s="31">
        <v>123604</v>
      </c>
      <c r="G24" s="17"/>
      <c r="H24" s="20"/>
      <c r="I24" s="25">
        <v>213371</v>
      </c>
      <c r="J24" s="52"/>
      <c r="M24" s="8"/>
    </row>
    <row r="25" spans="1:13" ht="15">
      <c r="A25" s="17"/>
      <c r="B25" s="17" t="s">
        <v>48</v>
      </c>
      <c r="C25" s="17"/>
      <c r="D25" s="17"/>
      <c r="E25" s="17"/>
      <c r="F25" s="31">
        <v>42064</v>
      </c>
      <c r="G25" s="17"/>
      <c r="H25" s="20"/>
      <c r="I25" s="25">
        <v>32323</v>
      </c>
      <c r="J25" s="17"/>
      <c r="M25" s="8"/>
    </row>
    <row r="26" spans="1:13" ht="15">
      <c r="A26" s="17"/>
      <c r="B26" s="17" t="s">
        <v>47</v>
      </c>
      <c r="C26" s="17"/>
      <c r="D26" s="17"/>
      <c r="E26" s="17"/>
      <c r="F26" s="31">
        <v>7944</v>
      </c>
      <c r="G26" s="17"/>
      <c r="H26" s="20"/>
      <c r="I26" s="25">
        <v>13923</v>
      </c>
      <c r="J26" s="17"/>
      <c r="M26" s="8"/>
    </row>
    <row r="27" spans="1:13" ht="15">
      <c r="A27" s="17"/>
      <c r="B27" s="17" t="s">
        <v>46</v>
      </c>
      <c r="C27" s="17"/>
      <c r="D27" s="17"/>
      <c r="E27" s="17"/>
      <c r="F27" s="31">
        <v>595</v>
      </c>
      <c r="G27" s="17"/>
      <c r="H27" s="20"/>
      <c r="I27" s="25">
        <v>15</v>
      </c>
      <c r="J27" s="17"/>
      <c r="M27" s="8"/>
    </row>
    <row r="28" spans="1:13" ht="15">
      <c r="A28" s="17"/>
      <c r="B28" s="17" t="s">
        <v>50</v>
      </c>
      <c r="C28" s="17"/>
      <c r="D28" s="17"/>
      <c r="E28" s="17"/>
      <c r="F28" s="31">
        <v>342</v>
      </c>
      <c r="G28" s="17"/>
      <c r="H28" s="20"/>
      <c r="I28" s="25">
        <v>692</v>
      </c>
      <c r="J28" s="17"/>
      <c r="M28" s="8"/>
    </row>
    <row r="29" spans="1:13" ht="15">
      <c r="A29" s="17"/>
      <c r="B29" s="17" t="s">
        <v>51</v>
      </c>
      <c r="C29" s="17"/>
      <c r="D29" s="17"/>
      <c r="E29" s="17"/>
      <c r="F29" s="31">
        <v>2118</v>
      </c>
      <c r="G29" s="17"/>
      <c r="H29" s="20"/>
      <c r="I29" s="25">
        <v>661</v>
      </c>
      <c r="J29" s="17"/>
      <c r="M29" s="8"/>
    </row>
    <row r="30" spans="1:13" ht="15">
      <c r="A30" s="17"/>
      <c r="B30" s="27"/>
      <c r="C30" s="17"/>
      <c r="D30" s="17"/>
      <c r="E30" s="17"/>
      <c r="F30" s="26">
        <f>SUM(F24:F29)</f>
        <v>176667</v>
      </c>
      <c r="G30" s="17"/>
      <c r="H30" s="20"/>
      <c r="I30" s="26">
        <f>SUM(I24:I29)</f>
        <v>260985</v>
      </c>
      <c r="J30" s="17"/>
      <c r="M30" s="8"/>
    </row>
    <row r="31" spans="1:13" ht="15">
      <c r="A31" s="17"/>
      <c r="B31" s="28"/>
      <c r="C31" s="17"/>
      <c r="D31" s="17"/>
      <c r="E31" s="17"/>
      <c r="F31" s="31"/>
      <c r="G31" s="17"/>
      <c r="H31" s="17"/>
      <c r="I31" s="17"/>
      <c r="J31" s="17"/>
      <c r="M31" s="8"/>
    </row>
    <row r="32" spans="1:13" ht="15">
      <c r="A32" s="17"/>
      <c r="B32" s="16" t="s">
        <v>52</v>
      </c>
      <c r="C32" s="17"/>
      <c r="D32" s="17"/>
      <c r="E32" s="17"/>
      <c r="F32" s="25">
        <f>+F21-F30</f>
        <v>30586</v>
      </c>
      <c r="G32" s="17"/>
      <c r="H32" s="20"/>
      <c r="I32" s="25">
        <f>+I21-I30</f>
        <v>-88274</v>
      </c>
      <c r="J32" s="17"/>
      <c r="M32" s="8"/>
    </row>
    <row r="33" spans="1:13" ht="15">
      <c r="A33" s="17"/>
      <c r="B33" s="17"/>
      <c r="C33" s="17"/>
      <c r="D33" s="17"/>
      <c r="E33" s="17"/>
      <c r="F33" s="25"/>
      <c r="G33" s="17"/>
      <c r="H33" s="20"/>
      <c r="I33" s="25"/>
      <c r="J33" s="17"/>
      <c r="M33" s="8"/>
    </row>
    <row r="34" spans="1:13" ht="15.75" thickBot="1">
      <c r="A34" s="17"/>
      <c r="F34" s="71">
        <f>SUM(F12:F12)+F32</f>
        <v>463740</v>
      </c>
      <c r="I34" s="71">
        <f>SUM(I12:I12)+I32</f>
        <v>333912</v>
      </c>
      <c r="J34" s="17"/>
      <c r="M34" s="8"/>
    </row>
    <row r="35" spans="1:13" ht="15.75" thickTop="1">
      <c r="A35" s="17"/>
      <c r="I35" s="72"/>
      <c r="J35" s="17"/>
      <c r="M35" s="8"/>
    </row>
    <row r="36" spans="1:13" ht="15">
      <c r="A36" s="17"/>
      <c r="B36" s="16" t="s">
        <v>10</v>
      </c>
      <c r="I36" s="72"/>
      <c r="J36" s="17"/>
      <c r="M36" s="8"/>
    </row>
    <row r="37" spans="1:13" ht="15">
      <c r="A37" s="17"/>
      <c r="B37" s="16"/>
      <c r="C37" s="17"/>
      <c r="D37" s="17"/>
      <c r="E37" s="17"/>
      <c r="F37" s="31"/>
      <c r="G37" s="17"/>
      <c r="H37" s="20"/>
      <c r="I37" s="25"/>
      <c r="J37" s="17"/>
      <c r="M37" s="8"/>
    </row>
    <row r="38" spans="1:13" ht="15">
      <c r="A38" s="17"/>
      <c r="B38" s="16" t="s">
        <v>1</v>
      </c>
      <c r="C38" s="17"/>
      <c r="D38" s="17"/>
      <c r="E38" s="17"/>
      <c r="F38" s="31">
        <v>141066</v>
      </c>
      <c r="G38" s="17"/>
      <c r="H38" s="20"/>
      <c r="I38" s="25">
        <v>140696</v>
      </c>
      <c r="J38" s="17"/>
      <c r="M38" s="8"/>
    </row>
    <row r="39" spans="1:13" ht="15">
      <c r="A39" s="17"/>
      <c r="B39" s="16"/>
      <c r="C39" s="17"/>
      <c r="D39" s="17"/>
      <c r="E39" s="17"/>
      <c r="F39" s="31"/>
      <c r="G39" s="17"/>
      <c r="H39" s="20"/>
      <c r="I39" s="25"/>
      <c r="J39" s="17"/>
      <c r="M39" s="8"/>
    </row>
    <row r="40" spans="1:13" ht="15">
      <c r="A40" s="17"/>
      <c r="B40" s="16" t="s">
        <v>2</v>
      </c>
      <c r="C40" s="17"/>
      <c r="D40" s="17"/>
      <c r="E40" s="17"/>
      <c r="F40" s="76">
        <f>SUM('Changes in Equity'!G28:M28)</f>
        <v>200204</v>
      </c>
      <c r="G40" s="17"/>
      <c r="H40" s="20"/>
      <c r="I40" s="70">
        <f>SUM('Changes in Equity'!G19:M19)</f>
        <v>172186</v>
      </c>
      <c r="J40" s="17"/>
      <c r="M40" s="8"/>
    </row>
    <row r="41" spans="1:13" ht="15">
      <c r="A41" s="17"/>
      <c r="B41" s="16" t="s">
        <v>4</v>
      </c>
      <c r="C41" s="17"/>
      <c r="D41" s="17"/>
      <c r="E41" s="17"/>
      <c r="F41" s="83">
        <f>SUM(F38:F40)</f>
        <v>341270</v>
      </c>
      <c r="G41" s="92"/>
      <c r="H41" s="20"/>
      <c r="I41" s="83">
        <f>SUM(I38:I40)</f>
        <v>312882</v>
      </c>
      <c r="J41" s="17"/>
      <c r="M41" s="8"/>
    </row>
    <row r="42" spans="1:13" ht="15">
      <c r="A42" s="17"/>
      <c r="B42" s="16" t="s">
        <v>3</v>
      </c>
      <c r="C42" s="17"/>
      <c r="D42" s="17"/>
      <c r="E42" s="17"/>
      <c r="F42" s="82">
        <v>5540</v>
      </c>
      <c r="G42" s="79"/>
      <c r="H42" s="20"/>
      <c r="I42" s="70">
        <v>1199</v>
      </c>
      <c r="J42" s="17"/>
      <c r="M42" s="8"/>
    </row>
    <row r="43" spans="1:13" ht="15">
      <c r="A43" s="17"/>
      <c r="B43" s="17"/>
      <c r="C43" s="17"/>
      <c r="D43" s="17"/>
      <c r="E43" s="17"/>
      <c r="F43" s="83">
        <f>SUM(F41:F42)</f>
        <v>346810</v>
      </c>
      <c r="G43" s="79"/>
      <c r="H43" s="20"/>
      <c r="I43" s="83">
        <f>SUM(I41:I42)</f>
        <v>314081</v>
      </c>
      <c r="J43" s="17"/>
      <c r="M43" s="8"/>
    </row>
    <row r="44" spans="1:13" ht="6" customHeight="1">
      <c r="A44" s="17"/>
      <c r="B44" s="17"/>
      <c r="C44" s="17"/>
      <c r="D44" s="17"/>
      <c r="E44" s="17"/>
      <c r="F44" s="80"/>
      <c r="G44" s="79"/>
      <c r="H44" s="20"/>
      <c r="I44" s="30"/>
      <c r="J44" s="17"/>
      <c r="M44" s="8"/>
    </row>
    <row r="45" spans="1:13" ht="15">
      <c r="A45" s="17"/>
      <c r="B45" s="16" t="s">
        <v>0</v>
      </c>
      <c r="C45" s="17"/>
      <c r="D45" s="17"/>
      <c r="E45" s="17"/>
      <c r="F45" s="80"/>
      <c r="G45" s="79"/>
      <c r="H45" s="20"/>
      <c r="I45" s="25"/>
      <c r="J45" s="17"/>
      <c r="M45" s="8"/>
    </row>
    <row r="46" spans="1:13" ht="15">
      <c r="A46" s="17"/>
      <c r="B46" s="17" t="s">
        <v>55</v>
      </c>
      <c r="C46" s="17"/>
      <c r="D46" s="17"/>
      <c r="E46" s="17"/>
      <c r="F46" s="80">
        <v>12272</v>
      </c>
      <c r="G46" s="79"/>
      <c r="H46" s="20"/>
      <c r="I46" s="25">
        <v>15171</v>
      </c>
      <c r="J46" s="17"/>
      <c r="M46" s="8"/>
    </row>
    <row r="47" spans="1:13" ht="15">
      <c r="A47" s="17"/>
      <c r="B47" s="17" t="s">
        <v>50</v>
      </c>
      <c r="C47" s="17"/>
      <c r="D47" s="17"/>
      <c r="E47" s="17"/>
      <c r="F47" s="80">
        <v>0</v>
      </c>
      <c r="G47" s="79"/>
      <c r="H47" s="20"/>
      <c r="I47" s="25">
        <v>2</v>
      </c>
      <c r="J47" s="17"/>
      <c r="M47" s="8"/>
    </row>
    <row r="48" spans="1:13" ht="15">
      <c r="A48" s="17"/>
      <c r="B48" s="17" t="s">
        <v>56</v>
      </c>
      <c r="C48" s="17"/>
      <c r="D48" s="17"/>
      <c r="E48" s="17"/>
      <c r="F48" s="80">
        <v>4658</v>
      </c>
      <c r="G48" s="79"/>
      <c r="H48" s="20"/>
      <c r="I48" s="25">
        <v>4658</v>
      </c>
      <c r="J48" s="17"/>
      <c r="M48" s="8"/>
    </row>
    <row r="49" spans="1:13" ht="15">
      <c r="A49" s="17"/>
      <c r="B49" s="17" t="s">
        <v>53</v>
      </c>
      <c r="C49" s="17"/>
      <c r="D49" s="17"/>
      <c r="E49" s="17"/>
      <c r="F49" s="80">
        <v>100000</v>
      </c>
      <c r="G49" s="79"/>
      <c r="H49" s="20"/>
      <c r="I49" s="25">
        <v>0</v>
      </c>
      <c r="J49" s="17"/>
      <c r="M49" s="8"/>
    </row>
    <row r="50" spans="1:13" ht="15">
      <c r="A50" s="17"/>
      <c r="B50" s="17"/>
      <c r="C50" s="17"/>
      <c r="D50" s="17"/>
      <c r="E50" s="17"/>
      <c r="F50" s="81">
        <f>SUM(F46:F49)</f>
        <v>116930</v>
      </c>
      <c r="G50" s="79"/>
      <c r="H50" s="20"/>
      <c r="I50" s="26">
        <f>SUM(I46:I48)</f>
        <v>19831</v>
      </c>
      <c r="J50" s="17"/>
      <c r="M50" s="8"/>
    </row>
    <row r="51" spans="1:13" ht="15">
      <c r="A51" s="17"/>
      <c r="B51" s="17"/>
      <c r="C51" s="17"/>
      <c r="D51" s="17"/>
      <c r="E51" s="17"/>
      <c r="F51" s="80"/>
      <c r="G51" s="79"/>
      <c r="H51" s="20"/>
      <c r="I51" s="30"/>
      <c r="J51" s="17"/>
      <c r="M51" s="8"/>
    </row>
    <row r="52" spans="1:13" ht="15.75" thickBot="1">
      <c r="A52" s="17"/>
      <c r="B52" s="17"/>
      <c r="C52" s="17"/>
      <c r="D52" s="17"/>
      <c r="E52" s="17"/>
      <c r="F52" s="84">
        <f>+F43+F50</f>
        <v>463740</v>
      </c>
      <c r="G52" s="79"/>
      <c r="H52" s="20"/>
      <c r="I52" s="29">
        <f>+I43+I50</f>
        <v>333912</v>
      </c>
      <c r="J52" s="17"/>
      <c r="M52" s="8"/>
    </row>
    <row r="53" spans="1:13" ht="15.75" thickTop="1">
      <c r="A53" s="17"/>
      <c r="B53" s="17"/>
      <c r="C53" s="17"/>
      <c r="D53" s="17"/>
      <c r="E53" s="17"/>
      <c r="F53" s="83"/>
      <c r="G53" s="79"/>
      <c r="H53" s="20"/>
      <c r="I53" s="30"/>
      <c r="J53" s="17"/>
      <c r="M53" s="8"/>
    </row>
    <row r="54" spans="1:13" ht="15">
      <c r="A54" s="17"/>
      <c r="B54" s="16" t="s">
        <v>54</v>
      </c>
      <c r="C54" s="17"/>
      <c r="D54" s="17"/>
      <c r="E54" s="17"/>
      <c r="F54" s="180">
        <f>+F41/F38</f>
        <v>2.4192222080444616</v>
      </c>
      <c r="G54" s="79"/>
      <c r="H54" s="20"/>
      <c r="I54" s="170">
        <f>+I41/I38</f>
        <v>2.2238158867345197</v>
      </c>
      <c r="J54" s="17"/>
      <c r="M54" s="8"/>
    </row>
    <row r="55" spans="1:13" ht="15">
      <c r="A55" s="17"/>
      <c r="B55" s="17"/>
      <c r="C55" s="17"/>
      <c r="D55" s="17"/>
      <c r="E55" s="17"/>
      <c r="F55" s="80"/>
      <c r="G55" s="79"/>
      <c r="H55" s="20"/>
      <c r="I55" s="30"/>
      <c r="J55" s="17"/>
      <c r="M55" s="8"/>
    </row>
    <row r="56" spans="2:7" ht="12.75">
      <c r="B56" s="162" t="s">
        <v>57</v>
      </c>
      <c r="F56" s="89"/>
      <c r="G56" s="88"/>
    </row>
    <row r="57" ht="13.5" customHeight="1">
      <c r="B57" s="1" t="s">
        <v>58</v>
      </c>
    </row>
    <row r="58" spans="2:5" ht="15.75">
      <c r="B58" s="58"/>
      <c r="C58" s="54"/>
      <c r="D58" s="54"/>
      <c r="E58" s="178" t="s">
        <v>92</v>
      </c>
    </row>
    <row r="59" spans="2:9" ht="15.75">
      <c r="B59" s="54"/>
      <c r="C59" s="54"/>
      <c r="D59" s="54"/>
      <c r="I59" s="60"/>
    </row>
    <row r="60" spans="2:4" ht="15.75">
      <c r="B60" s="55"/>
      <c r="C60" s="54"/>
      <c r="D60" s="54"/>
    </row>
    <row r="61" spans="2:9" ht="15.75">
      <c r="B61" s="54"/>
      <c r="C61" s="54"/>
      <c r="E61" s="56"/>
      <c r="F61" s="74"/>
      <c r="G61" s="56"/>
      <c r="I61" s="56"/>
    </row>
    <row r="62" spans="2:9" ht="15.75">
      <c r="B62" s="54"/>
      <c r="C62" s="54"/>
      <c r="I62" s="56"/>
    </row>
    <row r="63" spans="2:3" ht="15.75">
      <c r="B63" s="54"/>
      <c r="C63" s="54"/>
    </row>
    <row r="64" spans="2:3" ht="15.75">
      <c r="B64" s="58"/>
      <c r="C64" s="54"/>
    </row>
    <row r="65" spans="1:9" ht="15.75">
      <c r="A65" s="54"/>
      <c r="B65" s="54"/>
      <c r="C65" s="54"/>
      <c r="I65" s="56"/>
    </row>
    <row r="66" spans="2:9" ht="15.75">
      <c r="B66" s="54"/>
      <c r="C66" s="54"/>
      <c r="I66" s="56"/>
    </row>
    <row r="67" spans="1:7" ht="15.75">
      <c r="A67" s="54"/>
      <c r="B67" s="54"/>
      <c r="C67" s="54"/>
      <c r="D67" s="54"/>
      <c r="E67" s="54"/>
      <c r="F67" s="75"/>
      <c r="G67" s="54"/>
    </row>
    <row r="68" spans="1:8" ht="15.75">
      <c r="A68" s="54"/>
      <c r="B68" s="54"/>
      <c r="C68" s="54"/>
      <c r="D68" s="54"/>
      <c r="E68" s="54"/>
      <c r="F68" s="75"/>
      <c r="G68" s="54"/>
      <c r="H68" s="54"/>
    </row>
    <row r="69" spans="1:8" ht="15.75">
      <c r="A69" s="54"/>
      <c r="B69" s="58"/>
      <c r="C69" s="54"/>
      <c r="D69" s="54"/>
      <c r="E69" s="54"/>
      <c r="F69" s="75"/>
      <c r="G69" s="54"/>
      <c r="H69" s="54"/>
    </row>
    <row r="70" spans="1:9" ht="15.75">
      <c r="A70" s="54"/>
      <c r="B70" s="54"/>
      <c r="C70" s="54"/>
      <c r="D70" s="54"/>
      <c r="E70" s="54"/>
      <c r="F70" s="75"/>
      <c r="G70" s="54"/>
      <c r="H70" s="54"/>
      <c r="I70" s="57"/>
    </row>
    <row r="71" spans="1:9" ht="15.75">
      <c r="A71" s="54"/>
      <c r="B71" s="54"/>
      <c r="C71" s="54"/>
      <c r="D71" s="54"/>
      <c r="E71" s="54"/>
      <c r="F71" s="75"/>
      <c r="G71" s="54"/>
      <c r="H71" s="63"/>
      <c r="I71" s="63"/>
    </row>
    <row r="72" spans="1:9" ht="15.75">
      <c r="A72" s="54"/>
      <c r="B72" s="54"/>
      <c r="C72" s="54"/>
      <c r="D72" s="54"/>
      <c r="E72" s="54"/>
      <c r="F72" s="75"/>
      <c r="G72" s="54"/>
      <c r="H72" s="59"/>
      <c r="I72" s="59"/>
    </row>
    <row r="73" spans="1:7" ht="15.75">
      <c r="A73" s="54"/>
      <c r="B73" s="54"/>
      <c r="C73" s="54"/>
      <c r="D73" s="54"/>
      <c r="E73" s="54"/>
      <c r="F73" s="75"/>
      <c r="G73" s="54"/>
    </row>
    <row r="74" spans="1:7" ht="15.75">
      <c r="A74" s="54"/>
      <c r="B74" s="58"/>
      <c r="C74" s="54"/>
      <c r="D74" s="54"/>
      <c r="E74" s="54"/>
      <c r="F74" s="75"/>
      <c r="G74" s="54"/>
    </row>
    <row r="75" spans="1:9" ht="15.75">
      <c r="A75" s="54"/>
      <c r="B75" s="54"/>
      <c r="C75" s="54"/>
      <c r="D75" s="54"/>
      <c r="E75" s="54"/>
      <c r="F75" s="75"/>
      <c r="G75" s="54"/>
      <c r="H75" s="61"/>
      <c r="I75" s="61"/>
    </row>
    <row r="76" spans="1:9" ht="15.75">
      <c r="A76" s="54"/>
      <c r="B76" s="54"/>
      <c r="C76" s="54"/>
      <c r="D76" s="54"/>
      <c r="E76" s="54"/>
      <c r="F76" s="75"/>
      <c r="G76" s="54"/>
      <c r="H76" s="62"/>
      <c r="I76" s="62"/>
    </row>
    <row r="77" spans="1:9" ht="15.75">
      <c r="A77" s="54"/>
      <c r="B77" s="54"/>
      <c r="C77" s="54"/>
      <c r="D77" s="54"/>
      <c r="E77" s="54"/>
      <c r="F77" s="75"/>
      <c r="G77" s="54"/>
      <c r="H77" s="62"/>
      <c r="I77" s="62"/>
    </row>
    <row r="78" spans="1:9" ht="15.75">
      <c r="A78" s="54"/>
      <c r="B78" s="54"/>
      <c r="C78" s="54"/>
      <c r="D78" s="54"/>
      <c r="E78" s="54"/>
      <c r="F78" s="75"/>
      <c r="G78" s="54"/>
      <c r="H78" s="64"/>
      <c r="I78" s="63"/>
    </row>
    <row r="79" spans="1:9" ht="15.75">
      <c r="A79" s="54"/>
      <c r="B79" s="54"/>
      <c r="C79" s="54"/>
      <c r="D79" s="54"/>
      <c r="E79" s="54"/>
      <c r="F79" s="75"/>
      <c r="G79" s="54"/>
      <c r="H79" s="64"/>
      <c r="I79" s="63"/>
    </row>
    <row r="80" spans="1:9" ht="15.75">
      <c r="A80" s="54"/>
      <c r="B80" s="54"/>
      <c r="C80" s="54"/>
      <c r="D80" s="54"/>
      <c r="E80" s="54"/>
      <c r="F80" s="75"/>
      <c r="G80" s="54"/>
      <c r="H80" s="65"/>
      <c r="I80" s="65"/>
    </row>
    <row r="81" spans="1:7" ht="15.75">
      <c r="A81" s="54"/>
      <c r="B81" s="54"/>
      <c r="C81" s="54"/>
      <c r="D81" s="54"/>
      <c r="E81" s="54"/>
      <c r="F81" s="75"/>
      <c r="G81" s="54"/>
    </row>
    <row r="82" spans="1:7" ht="15.75">
      <c r="A82" s="54"/>
      <c r="B82" s="54"/>
      <c r="C82" s="54"/>
      <c r="D82" s="54"/>
      <c r="E82" s="54"/>
      <c r="F82" s="75"/>
      <c r="G82" s="54"/>
    </row>
    <row r="83" spans="1:7" ht="15.75">
      <c r="A83" s="54"/>
      <c r="B83" s="54"/>
      <c r="C83" s="54"/>
      <c r="D83" s="54"/>
      <c r="E83" s="54"/>
      <c r="F83" s="75"/>
      <c r="G83" s="54"/>
    </row>
    <row r="84" spans="1:7" ht="15.75">
      <c r="A84" s="54"/>
      <c r="B84" s="54"/>
      <c r="C84" s="54"/>
      <c r="D84" s="54"/>
      <c r="E84" s="54"/>
      <c r="F84" s="75"/>
      <c r="G84" s="54"/>
    </row>
    <row r="85" spans="1:7" ht="15.75">
      <c r="A85" s="54"/>
      <c r="B85" s="54"/>
      <c r="C85" s="54"/>
      <c r="D85" s="54"/>
      <c r="E85" s="54"/>
      <c r="F85" s="75"/>
      <c r="G85" s="54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view="pageBreakPreview" zoomScaleSheetLayoutView="100" workbookViewId="0" topLeftCell="A19">
      <selection activeCell="B29" sqref="B29"/>
    </sheetView>
  </sheetViews>
  <sheetFormatPr defaultColWidth="9.33203125" defaultRowHeight="12.75"/>
  <cols>
    <col min="1" max="1" width="7.33203125" style="108" customWidth="1"/>
    <col min="2" max="2" width="18" style="108" customWidth="1"/>
    <col min="3" max="3" width="9.16015625" style="108" customWidth="1"/>
    <col min="4" max="4" width="6.66015625" style="108" customWidth="1"/>
    <col min="5" max="5" width="12.33203125" style="128" customWidth="1"/>
    <col min="6" max="6" width="2.66015625" style="108" customWidth="1"/>
    <col min="7" max="7" width="11.33203125" style="108" customWidth="1"/>
    <col min="8" max="8" width="2.66015625" style="108" customWidth="1"/>
    <col min="9" max="9" width="16.66015625" style="108" customWidth="1"/>
    <col min="10" max="10" width="1.83203125" style="108" customWidth="1"/>
    <col min="11" max="11" width="16.66015625" style="108" customWidth="1"/>
    <col min="12" max="12" width="3" style="108" customWidth="1"/>
    <col min="13" max="13" width="16.66015625" style="108" customWidth="1"/>
    <col min="14" max="14" width="2.33203125" style="108" customWidth="1"/>
    <col min="15" max="15" width="16.66015625" style="108" customWidth="1"/>
    <col min="16" max="16384" width="9.33203125" style="108" customWidth="1"/>
  </cols>
  <sheetData>
    <row r="1" spans="1:15" ht="15">
      <c r="A1" s="103" t="s">
        <v>90</v>
      </c>
      <c r="B1" s="104"/>
      <c r="C1" s="104"/>
      <c r="D1" s="104"/>
      <c r="E1" s="105"/>
      <c r="F1" s="104"/>
      <c r="G1" s="104"/>
      <c r="H1" s="104"/>
      <c r="I1" s="103"/>
      <c r="J1" s="104"/>
      <c r="K1" s="103"/>
      <c r="L1" s="107"/>
      <c r="M1" s="103"/>
      <c r="O1" s="103"/>
    </row>
    <row r="2" spans="1:15" ht="15">
      <c r="A2" s="2" t="s">
        <v>36</v>
      </c>
      <c r="B2" s="104"/>
      <c r="C2" s="104"/>
      <c r="D2" s="104"/>
      <c r="E2" s="105"/>
      <c r="F2" s="104"/>
      <c r="G2" s="104"/>
      <c r="H2" s="104"/>
      <c r="I2" s="103"/>
      <c r="J2" s="104"/>
      <c r="K2" s="103"/>
      <c r="L2" s="107"/>
      <c r="M2" s="103"/>
      <c r="O2" s="103"/>
    </row>
    <row r="3" spans="1:15" ht="15">
      <c r="A3" s="104"/>
      <c r="B3" s="104"/>
      <c r="C3" s="104"/>
      <c r="D3" s="104"/>
      <c r="E3" s="105"/>
      <c r="F3" s="104"/>
      <c r="G3" s="104"/>
      <c r="H3" s="104"/>
      <c r="I3" s="103"/>
      <c r="J3" s="104"/>
      <c r="K3" s="103"/>
      <c r="L3" s="107"/>
      <c r="M3" s="103"/>
      <c r="O3" s="103"/>
    </row>
    <row r="4" spans="1:15" ht="15">
      <c r="A4" s="103" t="s">
        <v>59</v>
      </c>
      <c r="B4" s="104"/>
      <c r="C4" s="104"/>
      <c r="D4" s="104"/>
      <c r="E4" s="105"/>
      <c r="F4" s="104"/>
      <c r="G4" s="104"/>
      <c r="H4" s="104"/>
      <c r="I4" s="103"/>
      <c r="J4" s="104"/>
      <c r="K4" s="103"/>
      <c r="L4" s="107"/>
      <c r="M4" s="103"/>
      <c r="O4" s="103"/>
    </row>
    <row r="5" spans="1:15" ht="15">
      <c r="A5" s="103" t="s">
        <v>107</v>
      </c>
      <c r="B5" s="104"/>
      <c r="C5" s="104"/>
      <c r="D5" s="104"/>
      <c r="E5" s="105"/>
      <c r="F5" s="104"/>
      <c r="G5" s="104"/>
      <c r="H5" s="104"/>
      <c r="I5" s="103"/>
      <c r="J5" s="104"/>
      <c r="K5" s="103"/>
      <c r="L5" s="107"/>
      <c r="M5" s="103"/>
      <c r="O5" s="103"/>
    </row>
    <row r="6" spans="1:16" ht="15">
      <c r="A6" s="109"/>
      <c r="B6" s="109"/>
      <c r="C6" s="109"/>
      <c r="D6" s="109"/>
      <c r="E6" s="110"/>
      <c r="F6" s="109"/>
      <c r="G6" s="109"/>
      <c r="H6" s="109"/>
      <c r="I6" s="111"/>
      <c r="J6" s="109"/>
      <c r="K6" s="111"/>
      <c r="L6" s="153"/>
      <c r="M6" s="111"/>
      <c r="N6" s="154"/>
      <c r="O6" s="111"/>
      <c r="P6" s="114"/>
    </row>
    <row r="7" spans="1:16" ht="15">
      <c r="A7" s="112"/>
      <c r="B7" s="112"/>
      <c r="C7" s="112"/>
      <c r="D7" s="112"/>
      <c r="E7" s="115"/>
      <c r="F7" s="112"/>
      <c r="G7" s="112"/>
      <c r="H7" s="112"/>
      <c r="I7" s="116"/>
      <c r="J7" s="112"/>
      <c r="K7" s="116"/>
      <c r="L7" s="113"/>
      <c r="M7" s="116"/>
      <c r="N7" s="114"/>
      <c r="O7" s="116"/>
      <c r="P7" s="114"/>
    </row>
    <row r="8" spans="1:16" ht="15">
      <c r="A8" s="112"/>
      <c r="B8" s="112"/>
      <c r="C8" s="112"/>
      <c r="D8" s="112"/>
      <c r="E8" s="115"/>
      <c r="F8" s="112"/>
      <c r="G8" s="112"/>
      <c r="H8" s="112"/>
      <c r="I8" s="116"/>
      <c r="J8" s="112"/>
      <c r="K8" s="116"/>
      <c r="L8" s="113"/>
      <c r="M8" s="116"/>
      <c r="N8" s="114"/>
      <c r="O8" s="116"/>
      <c r="P8" s="114"/>
    </row>
    <row r="9" spans="1:15" ht="15">
      <c r="A9" s="104"/>
      <c r="B9" s="117"/>
      <c r="C9" s="104"/>
      <c r="D9" s="104"/>
      <c r="E9" s="105"/>
      <c r="F9" s="104"/>
      <c r="G9" s="104"/>
      <c r="H9" s="104"/>
      <c r="I9" s="104"/>
      <c r="J9" s="104"/>
      <c r="K9" s="104"/>
      <c r="M9" s="104"/>
      <c r="O9" s="104"/>
    </row>
    <row r="10" spans="1:15" ht="15">
      <c r="A10" s="104"/>
      <c r="B10" s="117"/>
      <c r="C10" s="104"/>
      <c r="D10" s="104"/>
      <c r="E10" s="105"/>
      <c r="F10" s="112"/>
      <c r="G10" s="112"/>
      <c r="H10" s="112"/>
      <c r="I10" s="104"/>
      <c r="J10" s="104"/>
      <c r="K10" s="104"/>
      <c r="M10" s="104"/>
      <c r="O10" s="104"/>
    </row>
    <row r="11" spans="1:15" ht="15">
      <c r="A11" s="104"/>
      <c r="B11" s="103"/>
      <c r="C11" s="104"/>
      <c r="D11" s="104"/>
      <c r="E11" s="119"/>
      <c r="F11" s="120"/>
      <c r="G11" s="120"/>
      <c r="H11" s="120"/>
      <c r="I11" s="166" t="s">
        <v>66</v>
      </c>
      <c r="J11" s="103"/>
      <c r="K11" s="120" t="s">
        <v>27</v>
      </c>
      <c r="L11" s="167"/>
      <c r="M11" s="120"/>
      <c r="N11" s="167"/>
      <c r="O11" s="120"/>
    </row>
    <row r="12" spans="1:15" ht="15">
      <c r="A12" s="104"/>
      <c r="B12" s="103"/>
      <c r="C12" s="104"/>
      <c r="D12" s="104"/>
      <c r="E12" s="119" t="s">
        <v>65</v>
      </c>
      <c r="F12" s="120"/>
      <c r="G12" s="120" t="s">
        <v>64</v>
      </c>
      <c r="H12" s="120"/>
      <c r="I12" s="120" t="s">
        <v>67</v>
      </c>
      <c r="J12" s="103"/>
      <c r="K12" s="120" t="s">
        <v>69</v>
      </c>
      <c r="L12" s="167"/>
      <c r="M12" s="120" t="s">
        <v>29</v>
      </c>
      <c r="N12" s="167"/>
      <c r="O12" s="120"/>
    </row>
    <row r="13" spans="1:15" s="130" customFormat="1" ht="15.75" customHeight="1">
      <c r="A13" s="104"/>
      <c r="B13" s="104"/>
      <c r="C13" s="104"/>
      <c r="D13" s="104"/>
      <c r="E13" s="149" t="s">
        <v>28</v>
      </c>
      <c r="F13" s="120"/>
      <c r="G13" s="120" t="s">
        <v>68</v>
      </c>
      <c r="H13" s="120"/>
      <c r="I13" s="120" t="s">
        <v>27</v>
      </c>
      <c r="J13" s="103"/>
      <c r="K13" s="120" t="s">
        <v>70</v>
      </c>
      <c r="L13" s="167"/>
      <c r="M13" s="120" t="s">
        <v>30</v>
      </c>
      <c r="N13" s="167"/>
      <c r="O13" s="120" t="s">
        <v>31</v>
      </c>
    </row>
    <row r="14" spans="1:15" ht="15">
      <c r="A14" s="104"/>
      <c r="B14" s="104"/>
      <c r="C14" s="104"/>
      <c r="D14" s="104"/>
      <c r="E14" s="149" t="s">
        <v>26</v>
      </c>
      <c r="F14" s="149"/>
      <c r="G14" s="149" t="s">
        <v>26</v>
      </c>
      <c r="H14" s="149"/>
      <c r="I14" s="149" t="s">
        <v>26</v>
      </c>
      <c r="J14" s="104"/>
      <c r="K14" s="149" t="s">
        <v>26</v>
      </c>
      <c r="L14" s="114"/>
      <c r="M14" s="149" t="s">
        <v>26</v>
      </c>
      <c r="N14" s="114"/>
      <c r="O14" s="149" t="s">
        <v>26</v>
      </c>
    </row>
    <row r="15" spans="1:15" ht="15">
      <c r="A15" s="104"/>
      <c r="B15" s="104"/>
      <c r="C15" s="104"/>
      <c r="D15" s="104"/>
      <c r="E15" s="149" t="s">
        <v>35</v>
      </c>
      <c r="F15" s="149"/>
      <c r="G15" s="149" t="s">
        <v>35</v>
      </c>
      <c r="H15" s="149"/>
      <c r="I15" s="149" t="s">
        <v>35</v>
      </c>
      <c r="J15" s="104"/>
      <c r="K15" s="149" t="s">
        <v>35</v>
      </c>
      <c r="L15" s="114"/>
      <c r="M15" s="149" t="s">
        <v>35</v>
      </c>
      <c r="N15" s="114"/>
      <c r="O15" s="149" t="s">
        <v>35</v>
      </c>
    </row>
    <row r="16" spans="1:15" ht="8.25" customHeight="1">
      <c r="A16" s="104"/>
      <c r="B16" s="104"/>
      <c r="C16" s="104"/>
      <c r="D16" s="104"/>
      <c r="E16" s="168"/>
      <c r="F16" s="149"/>
      <c r="G16" s="168"/>
      <c r="H16" s="149"/>
      <c r="I16" s="168"/>
      <c r="J16" s="104"/>
      <c r="K16" s="168"/>
      <c r="L16" s="114"/>
      <c r="M16" s="168"/>
      <c r="N16" s="114"/>
      <c r="O16" s="168"/>
    </row>
    <row r="17" spans="1:15" ht="15">
      <c r="A17" s="104"/>
      <c r="B17" s="151"/>
      <c r="C17" s="104"/>
      <c r="D17" s="104"/>
      <c r="E17" s="105"/>
      <c r="F17" s="112"/>
      <c r="G17" s="112"/>
      <c r="H17" s="112"/>
      <c r="I17" s="104"/>
      <c r="J17" s="104"/>
      <c r="K17" s="104"/>
      <c r="M17" s="104"/>
      <c r="O17" s="104"/>
    </row>
    <row r="18" spans="1:15" ht="15">
      <c r="A18" s="104"/>
      <c r="B18" s="150"/>
      <c r="C18" s="112"/>
      <c r="D18" s="112"/>
      <c r="E18" s="115"/>
      <c r="F18" s="112"/>
      <c r="G18" s="112"/>
      <c r="H18" s="112"/>
      <c r="I18" s="115"/>
      <c r="J18" s="104"/>
      <c r="K18" s="115"/>
      <c r="M18" s="115"/>
      <c r="O18" s="115"/>
    </row>
    <row r="19" spans="1:15" ht="15">
      <c r="A19" s="104"/>
      <c r="B19" s="112" t="s">
        <v>104</v>
      </c>
      <c r="C19" s="112"/>
      <c r="D19" s="112"/>
      <c r="E19" s="115">
        <v>140696</v>
      </c>
      <c r="F19" s="112"/>
      <c r="G19" s="112">
        <v>21</v>
      </c>
      <c r="H19" s="112"/>
      <c r="I19" s="115">
        <v>84806</v>
      </c>
      <c r="J19" s="104"/>
      <c r="K19" s="115">
        <v>18511</v>
      </c>
      <c r="M19" s="115">
        <v>68848</v>
      </c>
      <c r="O19" s="115">
        <f>SUM(E19:M19)</f>
        <v>312882</v>
      </c>
    </row>
    <row r="20" spans="1:15" ht="8.25" customHeight="1">
      <c r="A20" s="104"/>
      <c r="B20" s="150"/>
      <c r="C20" s="112"/>
      <c r="D20" s="112"/>
      <c r="E20" s="115"/>
      <c r="F20" s="112"/>
      <c r="G20" s="112"/>
      <c r="H20" s="112"/>
      <c r="I20" s="115"/>
      <c r="J20" s="104"/>
      <c r="K20" s="115"/>
      <c r="M20" s="115"/>
      <c r="O20" s="115"/>
    </row>
    <row r="21" spans="1:15" ht="15">
      <c r="A21" s="104"/>
      <c r="B21" s="150" t="s">
        <v>60</v>
      </c>
      <c r="C21" s="112"/>
      <c r="D21" s="112"/>
      <c r="E21" s="115"/>
      <c r="F21" s="112"/>
      <c r="G21" s="112"/>
      <c r="H21" s="112"/>
      <c r="I21" s="115"/>
      <c r="J21" s="104"/>
      <c r="K21" s="115"/>
      <c r="M21" s="115"/>
      <c r="O21" s="115"/>
    </row>
    <row r="22" spans="1:15" ht="15">
      <c r="A22" s="104"/>
      <c r="B22" s="150" t="s">
        <v>61</v>
      </c>
      <c r="C22" s="112"/>
      <c r="D22" s="112"/>
      <c r="E22" s="115">
        <v>370</v>
      </c>
      <c r="F22" s="112"/>
      <c r="G22" s="112">
        <v>11</v>
      </c>
      <c r="H22" s="112"/>
      <c r="I22" s="115">
        <v>0</v>
      </c>
      <c r="J22" s="104"/>
      <c r="K22" s="115">
        <v>0</v>
      </c>
      <c r="M22" s="146">
        <v>0</v>
      </c>
      <c r="O22" s="146">
        <f>SUM(E22:M22)</f>
        <v>381</v>
      </c>
    </row>
    <row r="23" spans="1:15" ht="6" customHeight="1">
      <c r="A23" s="104"/>
      <c r="B23" s="150"/>
      <c r="C23" s="112"/>
      <c r="D23" s="112"/>
      <c r="E23" s="115"/>
      <c r="F23" s="112"/>
      <c r="G23" s="112"/>
      <c r="H23" s="112"/>
      <c r="I23" s="115"/>
      <c r="J23" s="104"/>
      <c r="K23" s="115"/>
      <c r="M23" s="146"/>
      <c r="O23" s="146"/>
    </row>
    <row r="24" spans="1:15" ht="15">
      <c r="A24" s="104"/>
      <c r="B24" s="150" t="s">
        <v>62</v>
      </c>
      <c r="C24" s="112"/>
      <c r="D24" s="112"/>
      <c r="E24" s="115"/>
      <c r="F24" s="112"/>
      <c r="G24" s="112"/>
      <c r="H24" s="112"/>
      <c r="I24" s="115"/>
      <c r="J24" s="104"/>
      <c r="K24" s="115"/>
      <c r="M24" s="146">
        <f>+'Income Statement'!K35</f>
        <v>30825</v>
      </c>
      <c r="O24" s="146">
        <f>SUM(E24:M24)</f>
        <v>30825</v>
      </c>
    </row>
    <row r="25" spans="1:15" ht="7.5" customHeight="1">
      <c r="A25" s="104"/>
      <c r="B25" s="150"/>
      <c r="C25" s="112"/>
      <c r="D25" s="112"/>
      <c r="E25" s="115"/>
      <c r="F25" s="112"/>
      <c r="G25" s="112"/>
      <c r="H25" s="112"/>
      <c r="I25" s="146"/>
      <c r="J25" s="104"/>
      <c r="K25" s="146"/>
      <c r="M25" s="146"/>
      <c r="O25" s="146"/>
    </row>
    <row r="26" spans="1:15" ht="15">
      <c r="A26" s="104"/>
      <c r="B26" s="150" t="s">
        <v>105</v>
      </c>
      <c r="C26" s="112"/>
      <c r="D26" s="112"/>
      <c r="E26" s="147">
        <v>0</v>
      </c>
      <c r="F26" s="172"/>
      <c r="G26" s="173">
        <v>0</v>
      </c>
      <c r="H26" s="172"/>
      <c r="I26" s="147">
        <v>0</v>
      </c>
      <c r="J26" s="174"/>
      <c r="K26" s="146">
        <v>0</v>
      </c>
      <c r="M26" s="146">
        <v>-2818</v>
      </c>
      <c r="O26" s="146">
        <f>SUM(E26:M26)</f>
        <v>-2818</v>
      </c>
    </row>
    <row r="27" spans="1:15" ht="5.25" customHeight="1">
      <c r="A27" s="104"/>
      <c r="B27" s="112"/>
      <c r="C27" s="112"/>
      <c r="D27" s="112"/>
      <c r="E27" s="115"/>
      <c r="F27" s="122"/>
      <c r="G27" s="122"/>
      <c r="H27" s="122"/>
      <c r="I27" s="147"/>
      <c r="J27" s="104"/>
      <c r="K27" s="147"/>
      <c r="L27" s="123"/>
      <c r="M27" s="147"/>
      <c r="O27" s="115">
        <f>SUM(E27:M27)</f>
        <v>0</v>
      </c>
    </row>
    <row r="28" spans="1:15" ht="15.75" thickBot="1">
      <c r="A28" s="104"/>
      <c r="B28" s="112" t="s">
        <v>113</v>
      </c>
      <c r="C28" s="112"/>
      <c r="D28" s="112"/>
      <c r="E28" s="152">
        <f>SUM(E18:E27)</f>
        <v>141066</v>
      </c>
      <c r="F28" s="122"/>
      <c r="G28" s="152">
        <f>SUM(G18:G27)</f>
        <v>32</v>
      </c>
      <c r="H28" s="122"/>
      <c r="I28" s="152">
        <f>SUM(I18:I27)</f>
        <v>84806</v>
      </c>
      <c r="J28" s="104"/>
      <c r="K28" s="152">
        <f>SUM(K18:K27)</f>
        <v>18511</v>
      </c>
      <c r="L28" s="123"/>
      <c r="M28" s="152">
        <f>SUM(M19:M27)</f>
        <v>96855</v>
      </c>
      <c r="O28" s="152">
        <f>SUM(O19:O26)</f>
        <v>341270</v>
      </c>
    </row>
    <row r="29" spans="1:15" ht="15.75" thickTop="1">
      <c r="A29" s="104"/>
      <c r="B29" s="112"/>
      <c r="C29" s="112"/>
      <c r="D29" s="112"/>
      <c r="E29" s="115"/>
      <c r="F29" s="112"/>
      <c r="G29" s="112"/>
      <c r="H29" s="112"/>
      <c r="I29" s="129"/>
      <c r="J29" s="104"/>
      <c r="K29" s="129"/>
      <c r="M29" s="129"/>
      <c r="O29" s="129"/>
    </row>
    <row r="30" spans="1:15" ht="15">
      <c r="A30" s="104"/>
      <c r="B30" s="112"/>
      <c r="C30" s="112"/>
      <c r="D30" s="112"/>
      <c r="E30" s="115"/>
      <c r="F30" s="112"/>
      <c r="G30" s="112"/>
      <c r="H30" s="112"/>
      <c r="I30" s="129"/>
      <c r="J30" s="104"/>
      <c r="K30" s="129"/>
      <c r="M30" s="129"/>
      <c r="O30" s="129"/>
    </row>
    <row r="31" spans="1:15" ht="15">
      <c r="A31" s="104"/>
      <c r="B31" s="112"/>
      <c r="C31" s="112"/>
      <c r="D31" s="112"/>
      <c r="E31" s="115"/>
      <c r="F31" s="112"/>
      <c r="G31" s="112"/>
      <c r="H31" s="112"/>
      <c r="I31" s="129"/>
      <c r="J31" s="104"/>
      <c r="K31" s="129"/>
      <c r="M31" s="129"/>
      <c r="O31" s="129"/>
    </row>
    <row r="32" spans="1:15" ht="15">
      <c r="A32" s="104"/>
      <c r="B32" s="171" t="s">
        <v>63</v>
      </c>
      <c r="C32" s="112"/>
      <c r="D32" s="112"/>
      <c r="E32" s="115"/>
      <c r="F32" s="112"/>
      <c r="G32" s="112"/>
      <c r="H32" s="112"/>
      <c r="I32" s="129"/>
      <c r="J32" s="104"/>
      <c r="K32" s="129"/>
      <c r="M32" s="129"/>
      <c r="O32" s="129"/>
    </row>
    <row r="33" spans="1:15" ht="15">
      <c r="A33" s="104"/>
      <c r="B33" s="112"/>
      <c r="C33" s="112"/>
      <c r="D33" s="112"/>
      <c r="E33" s="115"/>
      <c r="F33" s="112"/>
      <c r="G33" s="112"/>
      <c r="H33" s="112"/>
      <c r="I33" s="129"/>
      <c r="J33" s="104"/>
      <c r="K33" s="129"/>
      <c r="M33" s="129"/>
      <c r="O33" s="129"/>
    </row>
    <row r="34" spans="1:15" ht="15">
      <c r="A34" s="104"/>
      <c r="B34" s="112"/>
      <c r="C34" s="112"/>
      <c r="D34" s="112"/>
      <c r="E34" s="115"/>
      <c r="F34" s="112"/>
      <c r="G34" s="112"/>
      <c r="H34" s="112"/>
      <c r="I34" s="129"/>
      <c r="J34" s="104"/>
      <c r="K34" s="129"/>
      <c r="M34" s="129"/>
      <c r="O34" s="129"/>
    </row>
    <row r="35" spans="2:5" ht="15">
      <c r="B35" s="179" t="s">
        <v>73</v>
      </c>
      <c r="D35" s="130"/>
      <c r="E35" s="131"/>
    </row>
    <row r="36" ht="13.5" customHeight="1">
      <c r="B36" s="179" t="s">
        <v>58</v>
      </c>
    </row>
    <row r="37" spans="2:9" ht="15.75">
      <c r="B37" s="132"/>
      <c r="C37" s="133"/>
      <c r="I37" s="175" t="s">
        <v>71</v>
      </c>
    </row>
    <row r="38" spans="2:15" ht="15.75">
      <c r="B38" s="133"/>
      <c r="C38" s="133"/>
      <c r="I38" s="134"/>
      <c r="K38" s="134"/>
      <c r="M38" s="134"/>
      <c r="O38" s="134"/>
    </row>
    <row r="39" spans="2:3" ht="15.75">
      <c r="B39" s="135"/>
      <c r="C39" s="133"/>
    </row>
    <row r="40" spans="2:15" ht="15.75">
      <c r="B40" s="133"/>
      <c r="C40" s="133"/>
      <c r="D40" s="136"/>
      <c r="E40" s="137"/>
      <c r="I40" s="136"/>
      <c r="K40" s="136"/>
      <c r="M40" s="136"/>
      <c r="O40" s="136"/>
    </row>
    <row r="41" spans="2:15" ht="15.75">
      <c r="B41" s="133"/>
      <c r="C41" s="133"/>
      <c r="I41" s="136"/>
      <c r="K41" s="136"/>
      <c r="M41" s="136"/>
      <c r="O41" s="136"/>
    </row>
    <row r="42" spans="2:3" ht="15.75">
      <c r="B42" s="133"/>
      <c r="C42" s="133"/>
    </row>
    <row r="43" spans="2:3" ht="15.75">
      <c r="B43" s="132"/>
      <c r="C43" s="133"/>
    </row>
    <row r="44" spans="1:15" ht="15.75">
      <c r="A44" s="133"/>
      <c r="B44" s="133"/>
      <c r="C44" s="133"/>
      <c r="I44" s="136"/>
      <c r="K44" s="136"/>
      <c r="M44" s="136"/>
      <c r="O44" s="136"/>
    </row>
    <row r="45" spans="2:15" ht="15.75">
      <c r="B45" s="133"/>
      <c r="C45" s="133"/>
      <c r="I45" s="136"/>
      <c r="K45" s="136"/>
      <c r="M45" s="136"/>
      <c r="O45" s="136"/>
    </row>
    <row r="46" spans="1:5" ht="15.75">
      <c r="A46" s="133"/>
      <c r="B46" s="133"/>
      <c r="C46" s="133"/>
      <c r="D46" s="133"/>
      <c r="E46" s="138"/>
    </row>
    <row r="47" spans="1:8" ht="15.75">
      <c r="A47" s="133"/>
      <c r="B47" s="133"/>
      <c r="C47" s="133"/>
      <c r="D47" s="133"/>
      <c r="E47" s="138"/>
      <c r="F47" s="133"/>
      <c r="G47" s="133"/>
      <c r="H47" s="133"/>
    </row>
    <row r="48" spans="1:8" ht="15.75">
      <c r="A48" s="133"/>
      <c r="B48" s="132"/>
      <c r="C48" s="133"/>
      <c r="D48" s="133"/>
      <c r="E48" s="138"/>
      <c r="F48" s="133"/>
      <c r="G48" s="133"/>
      <c r="H48" s="133"/>
    </row>
    <row r="49" spans="1:15" ht="15.75">
      <c r="A49" s="133"/>
      <c r="B49" s="133"/>
      <c r="C49" s="133"/>
      <c r="D49" s="133"/>
      <c r="E49" s="138"/>
      <c r="F49" s="133"/>
      <c r="G49" s="133"/>
      <c r="H49" s="133"/>
      <c r="I49" s="139"/>
      <c r="K49" s="139"/>
      <c r="M49" s="139"/>
      <c r="O49" s="139"/>
    </row>
    <row r="50" spans="1:15" ht="15.75">
      <c r="A50" s="133"/>
      <c r="B50" s="133"/>
      <c r="C50" s="133"/>
      <c r="D50" s="133"/>
      <c r="E50" s="138"/>
      <c r="F50" s="140"/>
      <c r="G50" s="140"/>
      <c r="H50" s="140"/>
      <c r="I50" s="140"/>
      <c r="K50" s="140"/>
      <c r="M50" s="140"/>
      <c r="O50" s="140"/>
    </row>
    <row r="51" spans="1:15" ht="15.75">
      <c r="A51" s="133"/>
      <c r="B51" s="133"/>
      <c r="C51" s="133"/>
      <c r="D51" s="133"/>
      <c r="E51" s="138"/>
      <c r="F51" s="141"/>
      <c r="G51" s="141"/>
      <c r="H51" s="141"/>
      <c r="I51" s="141"/>
      <c r="K51" s="141"/>
      <c r="M51" s="141"/>
      <c r="O51" s="141"/>
    </row>
    <row r="52" spans="1:5" ht="15.75">
      <c r="A52" s="133"/>
      <c r="B52" s="133"/>
      <c r="C52" s="133"/>
      <c r="D52" s="133"/>
      <c r="E52" s="138"/>
    </row>
    <row r="53" spans="1:5" ht="15.75">
      <c r="A53" s="133"/>
      <c r="B53" s="132"/>
      <c r="C53" s="133"/>
      <c r="D53" s="133"/>
      <c r="E53" s="138"/>
    </row>
    <row r="54" spans="1:15" ht="15.75">
      <c r="A54" s="133"/>
      <c r="B54" s="133"/>
      <c r="C54" s="133"/>
      <c r="D54" s="133"/>
      <c r="E54" s="138"/>
      <c r="F54" s="142"/>
      <c r="G54" s="142"/>
      <c r="H54" s="142"/>
      <c r="I54" s="142"/>
      <c r="K54" s="142"/>
      <c r="M54" s="142"/>
      <c r="O54" s="142"/>
    </row>
    <row r="55" spans="1:15" ht="15.75">
      <c r="A55" s="133"/>
      <c r="B55" s="133"/>
      <c r="C55" s="133"/>
      <c r="D55" s="133"/>
      <c r="E55" s="138"/>
      <c r="F55" s="143"/>
      <c r="G55" s="143"/>
      <c r="H55" s="143"/>
      <c r="I55" s="143"/>
      <c r="K55" s="143"/>
      <c r="M55" s="143"/>
      <c r="O55" s="143"/>
    </row>
    <row r="56" spans="1:15" ht="15.75">
      <c r="A56" s="133"/>
      <c r="B56" s="133"/>
      <c r="C56" s="133"/>
      <c r="D56" s="133"/>
      <c r="E56" s="138"/>
      <c r="F56" s="143"/>
      <c r="G56" s="143"/>
      <c r="H56" s="143"/>
      <c r="I56" s="143"/>
      <c r="K56" s="143"/>
      <c r="M56" s="143"/>
      <c r="O56" s="143"/>
    </row>
    <row r="57" spans="1:15" ht="15.75">
      <c r="A57" s="133"/>
      <c r="B57" s="133"/>
      <c r="C57" s="133"/>
      <c r="D57" s="133"/>
      <c r="E57" s="138"/>
      <c r="F57" s="144"/>
      <c r="G57" s="144"/>
      <c r="H57" s="144"/>
      <c r="I57" s="140"/>
      <c r="K57" s="140"/>
      <c r="M57" s="140"/>
      <c r="O57" s="140"/>
    </row>
    <row r="58" spans="1:15" ht="15.75">
      <c r="A58" s="133"/>
      <c r="B58" s="133"/>
      <c r="C58" s="133"/>
      <c r="D58" s="133"/>
      <c r="E58" s="138"/>
      <c r="F58" s="144"/>
      <c r="G58" s="144"/>
      <c r="H58" s="144"/>
      <c r="I58" s="140"/>
      <c r="K58" s="140"/>
      <c r="M58" s="140"/>
      <c r="O58" s="140"/>
    </row>
    <row r="59" spans="1:15" ht="15.75">
      <c r="A59" s="133"/>
      <c r="B59" s="133"/>
      <c r="C59" s="133"/>
      <c r="D59" s="133"/>
      <c r="E59" s="138"/>
      <c r="F59" s="145"/>
      <c r="G59" s="145"/>
      <c r="H59" s="145"/>
      <c r="I59" s="145"/>
      <c r="K59" s="145"/>
      <c r="M59" s="145"/>
      <c r="O59" s="145"/>
    </row>
    <row r="60" spans="1:5" ht="15.75">
      <c r="A60" s="133"/>
      <c r="B60" s="133"/>
      <c r="C60" s="133"/>
      <c r="D60" s="133"/>
      <c r="E60" s="138"/>
    </row>
    <row r="61" spans="1:5" ht="15.75">
      <c r="A61" s="133"/>
      <c r="B61" s="133"/>
      <c r="C61" s="133"/>
      <c r="D61" s="133"/>
      <c r="E61" s="138"/>
    </row>
    <row r="62" spans="1:5" ht="15.75">
      <c r="A62" s="133"/>
      <c r="B62" s="133"/>
      <c r="C62" s="133"/>
      <c r="D62" s="133"/>
      <c r="E62" s="138"/>
    </row>
    <row r="63" spans="1:5" ht="15.75">
      <c r="A63" s="133"/>
      <c r="B63" s="133"/>
      <c r="C63" s="133"/>
      <c r="D63" s="133"/>
      <c r="E63" s="138"/>
    </row>
    <row r="64" spans="1:5" ht="15.75">
      <c r="A64" s="133"/>
      <c r="B64" s="133"/>
      <c r="C64" s="133"/>
      <c r="D64" s="133"/>
      <c r="E64" s="138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SheetLayoutView="100" workbookViewId="0" topLeftCell="A46">
      <selection activeCell="E51" sqref="E51"/>
    </sheetView>
  </sheetViews>
  <sheetFormatPr defaultColWidth="9.33203125" defaultRowHeight="12.75"/>
  <cols>
    <col min="1" max="1" width="1.66796875" style="108" customWidth="1"/>
    <col min="2" max="2" width="8.5" style="108" customWidth="1"/>
    <col min="3" max="3" width="25.33203125" style="108" customWidth="1"/>
    <col min="4" max="4" width="11" style="108" customWidth="1"/>
    <col min="5" max="5" width="26.33203125" style="108" customWidth="1"/>
    <col min="6" max="6" width="14.66015625" style="108" customWidth="1"/>
    <col min="7" max="7" width="15.16015625" style="128" customWidth="1"/>
    <col min="8" max="8" width="5.16015625" style="108" customWidth="1"/>
    <col min="9" max="9" width="2.66015625" style="108" customWidth="1"/>
    <col min="10" max="10" width="16.66015625" style="108" customWidth="1"/>
    <col min="11" max="12" width="9.33203125" style="108" customWidth="1"/>
    <col min="13" max="13" width="12.5" style="108" customWidth="1"/>
    <col min="14" max="16384" width="9.33203125" style="108" customWidth="1"/>
  </cols>
  <sheetData>
    <row r="1" spans="1:14" ht="15">
      <c r="A1" s="103" t="s">
        <v>90</v>
      </c>
      <c r="B1" s="104"/>
      <c r="C1" s="104"/>
      <c r="D1" s="104"/>
      <c r="E1" s="104"/>
      <c r="F1" s="104"/>
      <c r="G1" s="105"/>
      <c r="H1" s="104"/>
      <c r="I1" s="104"/>
      <c r="J1" s="103"/>
      <c r="K1" s="104"/>
      <c r="L1" s="106"/>
      <c r="M1" s="107"/>
      <c r="N1" s="107"/>
    </row>
    <row r="2" spans="1:14" ht="15">
      <c r="A2" s="2" t="s">
        <v>36</v>
      </c>
      <c r="B2" s="104"/>
      <c r="C2" s="104"/>
      <c r="D2" s="104"/>
      <c r="E2" s="104"/>
      <c r="F2" s="104"/>
      <c r="G2" s="105"/>
      <c r="H2" s="104"/>
      <c r="I2" s="104"/>
      <c r="J2" s="103"/>
      <c r="K2" s="104"/>
      <c r="L2" s="107"/>
      <c r="M2" s="107"/>
      <c r="N2" s="107"/>
    </row>
    <row r="3" spans="1:14" ht="15">
      <c r="A3" s="104"/>
      <c r="B3" s="104"/>
      <c r="C3" s="104"/>
      <c r="D3" s="104"/>
      <c r="E3" s="104"/>
      <c r="F3" s="104"/>
      <c r="G3" s="105"/>
      <c r="H3" s="104"/>
      <c r="I3" s="104"/>
      <c r="J3" s="103"/>
      <c r="K3" s="104"/>
      <c r="L3" s="107"/>
      <c r="M3" s="107"/>
      <c r="N3" s="107"/>
    </row>
    <row r="4" spans="1:14" ht="15">
      <c r="A4" s="103" t="s">
        <v>81</v>
      </c>
      <c r="B4" s="104"/>
      <c r="C4" s="104"/>
      <c r="D4" s="104"/>
      <c r="E4" s="104"/>
      <c r="F4" s="104"/>
      <c r="G4" s="105"/>
      <c r="H4" s="104"/>
      <c r="I4" s="104"/>
      <c r="J4" s="103"/>
      <c r="K4" s="104"/>
      <c r="L4" s="107"/>
      <c r="M4" s="107"/>
      <c r="N4" s="107"/>
    </row>
    <row r="5" spans="1:14" ht="15">
      <c r="A5" s="103" t="s">
        <v>107</v>
      </c>
      <c r="B5" s="104"/>
      <c r="C5" s="104"/>
      <c r="D5" s="104"/>
      <c r="E5" s="104"/>
      <c r="F5" s="104"/>
      <c r="G5" s="105"/>
      <c r="H5" s="104"/>
      <c r="I5" s="104"/>
      <c r="J5" s="103"/>
      <c r="K5" s="104"/>
      <c r="L5" s="107"/>
      <c r="M5" s="107"/>
      <c r="N5" s="107"/>
    </row>
    <row r="6" spans="1:17" ht="15">
      <c r="A6" s="109"/>
      <c r="B6" s="109"/>
      <c r="C6" s="109"/>
      <c r="D6" s="109"/>
      <c r="E6" s="109"/>
      <c r="F6" s="109"/>
      <c r="G6" s="110"/>
      <c r="H6" s="109"/>
      <c r="I6" s="109"/>
      <c r="J6" s="111"/>
      <c r="K6" s="112"/>
      <c r="L6" s="113"/>
      <c r="M6" s="113"/>
      <c r="N6" s="113"/>
      <c r="O6" s="114"/>
      <c r="P6" s="114"/>
      <c r="Q6" s="114"/>
    </row>
    <row r="7" spans="1:17" ht="15">
      <c r="A7" s="112"/>
      <c r="B7" s="112"/>
      <c r="C7" s="112"/>
      <c r="D7" s="112"/>
      <c r="E7" s="112"/>
      <c r="F7" s="112"/>
      <c r="G7" s="115"/>
      <c r="H7" s="112"/>
      <c r="I7" s="112"/>
      <c r="J7" s="116"/>
      <c r="K7" s="112"/>
      <c r="L7" s="113"/>
      <c r="M7" s="113"/>
      <c r="N7" s="113"/>
      <c r="O7" s="114"/>
      <c r="P7" s="114"/>
      <c r="Q7" s="114"/>
    </row>
    <row r="8" spans="1:11" ht="15">
      <c r="A8" s="104"/>
      <c r="B8" s="117"/>
      <c r="C8" s="104"/>
      <c r="D8" s="104"/>
      <c r="E8" s="104"/>
      <c r="F8" s="104"/>
      <c r="G8" s="105"/>
      <c r="H8" s="104"/>
      <c r="I8" s="104"/>
      <c r="J8" s="104"/>
      <c r="K8" s="104"/>
    </row>
    <row r="9" spans="1:14" ht="15">
      <c r="A9" s="104"/>
      <c r="C9" s="104"/>
      <c r="D9" s="104"/>
      <c r="E9" s="104"/>
      <c r="F9" s="104"/>
      <c r="G9" s="105"/>
      <c r="H9" s="104"/>
      <c r="I9" s="112"/>
      <c r="J9" s="104"/>
      <c r="K9" s="104"/>
      <c r="N9" s="118"/>
    </row>
    <row r="10" spans="1:14" ht="15">
      <c r="A10" s="104"/>
      <c r="B10" s="103"/>
      <c r="C10" s="104"/>
      <c r="D10" s="104"/>
      <c r="E10" s="104"/>
      <c r="F10" s="104"/>
      <c r="G10" s="149" t="s">
        <v>114</v>
      </c>
      <c r="H10" s="104"/>
      <c r="I10" s="120"/>
      <c r="J10" s="120"/>
      <c r="K10" s="104"/>
      <c r="N10" s="118"/>
    </row>
    <row r="11" spans="1:14" ht="15">
      <c r="A11" s="104"/>
      <c r="B11" s="103"/>
      <c r="C11" s="104"/>
      <c r="D11" s="104"/>
      <c r="E11" s="104"/>
      <c r="F11" s="104"/>
      <c r="G11" s="149" t="s">
        <v>20</v>
      </c>
      <c r="H11" s="104"/>
      <c r="I11" s="120"/>
      <c r="J11" s="120"/>
      <c r="K11" s="104"/>
      <c r="N11" s="118"/>
    </row>
    <row r="12" spans="1:14" ht="15">
      <c r="A12" s="104"/>
      <c r="B12" s="103"/>
      <c r="C12" s="104"/>
      <c r="D12" s="104"/>
      <c r="E12" s="104"/>
      <c r="F12" s="104"/>
      <c r="G12" s="149" t="s">
        <v>108</v>
      </c>
      <c r="H12" s="104"/>
      <c r="I12" s="120"/>
      <c r="J12" s="120"/>
      <c r="K12" s="104"/>
      <c r="N12" s="118"/>
    </row>
    <row r="13" spans="1:14" ht="15">
      <c r="A13" s="104"/>
      <c r="B13" s="103"/>
      <c r="C13" s="104"/>
      <c r="D13" s="104"/>
      <c r="E13" s="104"/>
      <c r="F13" s="104"/>
      <c r="G13" s="119" t="s">
        <v>6</v>
      </c>
      <c r="H13" s="104"/>
      <c r="I13" s="120"/>
      <c r="J13" s="120"/>
      <c r="K13" s="104"/>
      <c r="N13" s="118"/>
    </row>
    <row r="14" spans="1:14" ht="15">
      <c r="A14" s="104"/>
      <c r="B14" s="103"/>
      <c r="C14" s="104"/>
      <c r="D14" s="104"/>
      <c r="E14" s="104"/>
      <c r="F14" s="104"/>
      <c r="G14" s="119" t="s">
        <v>35</v>
      </c>
      <c r="H14" s="104"/>
      <c r="I14" s="120"/>
      <c r="J14" s="120"/>
      <c r="K14" s="104"/>
      <c r="N14" s="118"/>
    </row>
    <row r="15" spans="1:14" ht="6" customHeight="1" thickBot="1">
      <c r="A15" s="104"/>
      <c r="B15" s="104"/>
      <c r="C15" s="104"/>
      <c r="D15" s="104"/>
      <c r="E15" s="104"/>
      <c r="F15" s="104"/>
      <c r="G15" s="121"/>
      <c r="H15" s="104"/>
      <c r="I15" s="120"/>
      <c r="J15" s="120"/>
      <c r="K15" s="104"/>
      <c r="N15" s="118"/>
    </row>
    <row r="16" spans="1:14" ht="15">
      <c r="A16" s="104"/>
      <c r="B16" s="103"/>
      <c r="C16" s="104"/>
      <c r="D16" s="104"/>
      <c r="E16" s="104"/>
      <c r="F16" s="104"/>
      <c r="G16" s="105"/>
      <c r="H16" s="104"/>
      <c r="I16" s="112"/>
      <c r="J16" s="112"/>
      <c r="K16" s="104"/>
      <c r="N16" s="118"/>
    </row>
    <row r="17" spans="1:14" ht="15">
      <c r="A17" s="104"/>
      <c r="B17" s="104" t="s">
        <v>98</v>
      </c>
      <c r="C17" s="104"/>
      <c r="D17" s="104"/>
      <c r="E17" s="104"/>
      <c r="F17" s="104"/>
      <c r="G17" s="105">
        <f>+'Income Statement'!K27</f>
        <v>36444</v>
      </c>
      <c r="H17" s="104"/>
      <c r="I17" s="112"/>
      <c r="J17" s="112"/>
      <c r="K17" s="104"/>
      <c r="N17" s="118"/>
    </row>
    <row r="18" spans="1:14" ht="10.5" customHeight="1">
      <c r="A18" s="104"/>
      <c r="B18" s="103"/>
      <c r="C18" s="104"/>
      <c r="D18" s="104"/>
      <c r="E18" s="104"/>
      <c r="F18" s="104"/>
      <c r="G18" s="105"/>
      <c r="H18" s="104"/>
      <c r="I18" s="112"/>
      <c r="J18" s="112"/>
      <c r="K18" s="104"/>
      <c r="N18" s="118"/>
    </row>
    <row r="19" spans="1:14" ht="15">
      <c r="A19" s="104"/>
      <c r="B19" s="104" t="s">
        <v>95</v>
      </c>
      <c r="C19" s="104"/>
      <c r="D19" s="104"/>
      <c r="E19" s="104"/>
      <c r="F19" s="104"/>
      <c r="G19" s="105"/>
      <c r="H19" s="104"/>
      <c r="I19" s="112"/>
      <c r="J19" s="112"/>
      <c r="K19" s="104"/>
      <c r="N19" s="118"/>
    </row>
    <row r="20" spans="1:14" ht="15">
      <c r="A20" s="104"/>
      <c r="B20" s="103"/>
      <c r="C20" s="104" t="s">
        <v>99</v>
      </c>
      <c r="D20" s="104"/>
      <c r="E20" s="104"/>
      <c r="F20" s="104"/>
      <c r="G20" s="105">
        <v>17881</v>
      </c>
      <c r="H20" s="104"/>
      <c r="I20" s="112"/>
      <c r="J20" s="112"/>
      <c r="K20" s="104"/>
      <c r="N20" s="118"/>
    </row>
    <row r="21" spans="1:14" ht="15">
      <c r="A21" s="104"/>
      <c r="B21" s="103"/>
      <c r="C21" s="104" t="s">
        <v>93</v>
      </c>
      <c r="D21" s="104"/>
      <c r="E21" s="104"/>
      <c r="F21" s="104"/>
      <c r="G21" s="105">
        <v>-713</v>
      </c>
      <c r="H21" s="104"/>
      <c r="I21" s="112"/>
      <c r="J21" s="112"/>
      <c r="K21" s="104"/>
      <c r="N21" s="118"/>
    </row>
    <row r="22" spans="1:14" ht="15">
      <c r="A22" s="104"/>
      <c r="B22" s="103"/>
      <c r="C22" s="104" t="s">
        <v>94</v>
      </c>
      <c r="D22" s="104"/>
      <c r="E22" s="104"/>
      <c r="F22" s="104"/>
      <c r="G22" s="110">
        <v>11057</v>
      </c>
      <c r="H22" s="104"/>
      <c r="I22" s="112"/>
      <c r="J22" s="112"/>
      <c r="K22" s="104"/>
      <c r="N22" s="118"/>
    </row>
    <row r="23" spans="1:14" ht="9" customHeight="1">
      <c r="A23" s="104"/>
      <c r="B23" s="103"/>
      <c r="C23" s="104"/>
      <c r="D23" s="104"/>
      <c r="E23" s="104"/>
      <c r="F23" s="104"/>
      <c r="G23" s="105"/>
      <c r="H23" s="104"/>
      <c r="I23" s="112"/>
      <c r="J23" s="112"/>
      <c r="K23" s="104"/>
      <c r="N23" s="118"/>
    </row>
    <row r="24" spans="1:14" ht="15">
      <c r="A24" s="104"/>
      <c r="B24" s="104" t="s">
        <v>21</v>
      </c>
      <c r="C24" s="104"/>
      <c r="D24" s="104"/>
      <c r="E24" s="104"/>
      <c r="F24" s="104"/>
      <c r="G24" s="105">
        <f>SUM(G17:G22)</f>
        <v>64669</v>
      </c>
      <c r="H24" s="104"/>
      <c r="I24" s="112"/>
      <c r="J24" s="112"/>
      <c r="K24" s="104"/>
      <c r="N24" s="118"/>
    </row>
    <row r="25" spans="1:14" ht="8.25" customHeight="1">
      <c r="A25" s="104"/>
      <c r="B25" s="103"/>
      <c r="C25" s="104"/>
      <c r="D25" s="104"/>
      <c r="E25" s="104"/>
      <c r="F25" s="104"/>
      <c r="G25" s="105"/>
      <c r="H25" s="104"/>
      <c r="I25" s="112"/>
      <c r="J25" s="112"/>
      <c r="K25" s="104"/>
      <c r="N25" s="118"/>
    </row>
    <row r="26" spans="1:14" ht="15">
      <c r="A26" s="104"/>
      <c r="B26" s="104" t="s">
        <v>22</v>
      </c>
      <c r="C26" s="104"/>
      <c r="D26" s="104"/>
      <c r="E26" s="104"/>
      <c r="F26" s="104"/>
      <c r="G26" s="105"/>
      <c r="H26" s="104"/>
      <c r="I26" s="112"/>
      <c r="J26" s="112"/>
      <c r="K26" s="104"/>
      <c r="N26" s="118"/>
    </row>
    <row r="27" spans="1:14" ht="15">
      <c r="A27" s="104"/>
      <c r="B27" s="103"/>
      <c r="C27" s="104" t="s">
        <v>24</v>
      </c>
      <c r="D27" s="104"/>
      <c r="E27" s="104"/>
      <c r="F27" s="104"/>
      <c r="G27" s="105">
        <v>-12954</v>
      </c>
      <c r="H27" s="104"/>
      <c r="I27" s="112"/>
      <c r="J27" s="112"/>
      <c r="K27" s="104"/>
      <c r="N27" s="118"/>
    </row>
    <row r="28" spans="1:14" ht="15">
      <c r="A28" s="104"/>
      <c r="B28" s="103"/>
      <c r="C28" s="104" t="s">
        <v>23</v>
      </c>
      <c r="D28" s="104"/>
      <c r="E28" s="104"/>
      <c r="F28" s="104"/>
      <c r="G28" s="105">
        <v>4342</v>
      </c>
      <c r="H28" s="104"/>
      <c r="I28" s="112"/>
      <c r="J28" s="112"/>
      <c r="K28" s="104"/>
      <c r="N28" s="118"/>
    </row>
    <row r="29" spans="1:14" ht="6" customHeight="1">
      <c r="A29" s="104"/>
      <c r="B29" s="103"/>
      <c r="C29" s="104"/>
      <c r="D29" s="104"/>
      <c r="E29" s="104"/>
      <c r="F29" s="104"/>
      <c r="G29" s="110"/>
      <c r="H29" s="104"/>
      <c r="I29" s="112"/>
      <c r="J29" s="112"/>
      <c r="K29" s="104"/>
      <c r="N29" s="118"/>
    </row>
    <row r="30" spans="1:14" ht="15">
      <c r="A30" s="104"/>
      <c r="B30" s="104" t="s">
        <v>100</v>
      </c>
      <c r="C30" s="104"/>
      <c r="D30" s="104"/>
      <c r="E30" s="104"/>
      <c r="F30" s="104"/>
      <c r="G30" s="115">
        <f>SUM(G24:G28)</f>
        <v>56057</v>
      </c>
      <c r="H30" s="104"/>
      <c r="I30" s="112"/>
      <c r="J30" s="112"/>
      <c r="K30" s="104"/>
      <c r="N30" s="118"/>
    </row>
    <row r="31" spans="1:14" ht="15">
      <c r="A31" s="104"/>
      <c r="B31" s="104"/>
      <c r="C31" s="104" t="s">
        <v>32</v>
      </c>
      <c r="D31" s="104"/>
      <c r="E31" s="104"/>
      <c r="F31" s="104"/>
      <c r="G31" s="115">
        <v>-4167</v>
      </c>
      <c r="H31" s="104"/>
      <c r="I31" s="112"/>
      <c r="J31" s="112"/>
      <c r="K31" s="104"/>
      <c r="N31" s="118"/>
    </row>
    <row r="32" spans="1:14" ht="15">
      <c r="A32" s="104"/>
      <c r="B32" s="104"/>
      <c r="C32" s="104" t="s">
        <v>33</v>
      </c>
      <c r="D32" s="104"/>
      <c r="E32" s="104"/>
      <c r="F32" s="104"/>
      <c r="G32" s="115">
        <v>-11057</v>
      </c>
      <c r="H32" s="104"/>
      <c r="I32" s="112"/>
      <c r="J32" s="112"/>
      <c r="K32" s="104"/>
      <c r="N32" s="118"/>
    </row>
    <row r="33" spans="1:14" ht="6" customHeight="1">
      <c r="A33" s="104"/>
      <c r="B33" s="104"/>
      <c r="C33" s="104"/>
      <c r="D33" s="104"/>
      <c r="E33" s="104"/>
      <c r="F33" s="104"/>
      <c r="G33" s="110"/>
      <c r="H33" s="104"/>
      <c r="I33" s="112"/>
      <c r="J33" s="112"/>
      <c r="K33" s="104"/>
      <c r="N33" s="118"/>
    </row>
    <row r="34" spans="1:14" ht="15">
      <c r="A34" s="104"/>
      <c r="B34" s="104" t="s">
        <v>25</v>
      </c>
      <c r="C34" s="104"/>
      <c r="D34" s="104"/>
      <c r="E34" s="104"/>
      <c r="F34" s="104"/>
      <c r="G34" s="148">
        <f>SUM(G30:G33)</f>
        <v>40833</v>
      </c>
      <c r="H34" s="104"/>
      <c r="I34" s="112"/>
      <c r="J34" s="112"/>
      <c r="K34" s="104"/>
      <c r="N34" s="118"/>
    </row>
    <row r="35" spans="1:14" ht="15">
      <c r="A35" s="104"/>
      <c r="B35" s="103"/>
      <c r="C35" s="104"/>
      <c r="D35" s="104"/>
      <c r="E35" s="104"/>
      <c r="F35" s="104"/>
      <c r="G35" s="105"/>
      <c r="H35" s="104"/>
      <c r="I35" s="112"/>
      <c r="J35" s="129"/>
      <c r="K35" s="104"/>
      <c r="N35" s="118"/>
    </row>
    <row r="36" spans="1:14" ht="15">
      <c r="A36" s="104"/>
      <c r="B36" s="104" t="s">
        <v>14</v>
      </c>
      <c r="C36" s="104"/>
      <c r="D36" s="104"/>
      <c r="E36" s="104"/>
      <c r="F36" s="104"/>
      <c r="G36" s="105"/>
      <c r="H36" s="104"/>
      <c r="I36" s="112"/>
      <c r="J36" s="129"/>
      <c r="K36" s="104"/>
      <c r="N36" s="118"/>
    </row>
    <row r="37" spans="1:14" ht="15">
      <c r="A37" s="104"/>
      <c r="B37" s="104"/>
      <c r="C37" s="127" t="s">
        <v>15</v>
      </c>
      <c r="D37" s="104"/>
      <c r="E37" s="104"/>
      <c r="F37" s="104"/>
      <c r="G37" s="181" t="s">
        <v>115</v>
      </c>
      <c r="H37" s="104"/>
      <c r="I37" s="112"/>
      <c r="J37" s="129"/>
      <c r="K37" s="104"/>
      <c r="N37" s="118"/>
    </row>
    <row r="38" spans="1:14" ht="15">
      <c r="A38" s="104"/>
      <c r="B38" s="104"/>
      <c r="C38" s="127" t="s">
        <v>16</v>
      </c>
      <c r="D38" s="104"/>
      <c r="E38" s="104"/>
      <c r="F38" s="104"/>
      <c r="G38" s="105">
        <f>-28849+713+5+4341</f>
        <v>-23790</v>
      </c>
      <c r="H38" s="104"/>
      <c r="I38" s="112"/>
      <c r="J38" s="129"/>
      <c r="K38" s="104"/>
      <c r="N38" s="118"/>
    </row>
    <row r="39" spans="1:14" ht="15">
      <c r="A39" s="104"/>
      <c r="B39" s="104"/>
      <c r="C39" s="104"/>
      <c r="D39" s="104"/>
      <c r="E39" s="104"/>
      <c r="F39" s="104"/>
      <c r="G39" s="148">
        <f>SUM(G37:G38)</f>
        <v>-23790</v>
      </c>
      <c r="H39" s="104"/>
      <c r="I39" s="112"/>
      <c r="J39" s="129"/>
      <c r="K39" s="104"/>
      <c r="N39" s="118"/>
    </row>
    <row r="40" spans="1:14" ht="15">
      <c r="A40" s="104"/>
      <c r="B40" s="104" t="s">
        <v>17</v>
      </c>
      <c r="C40" s="104"/>
      <c r="D40" s="104"/>
      <c r="E40" s="104"/>
      <c r="F40" s="104"/>
      <c r="G40" s="105"/>
      <c r="H40" s="104"/>
      <c r="I40" s="112"/>
      <c r="J40" s="129"/>
      <c r="K40" s="124"/>
      <c r="N40" s="118"/>
    </row>
    <row r="41" spans="1:14" ht="15">
      <c r="A41" s="104"/>
      <c r="B41" s="104"/>
      <c r="C41" s="127" t="s">
        <v>106</v>
      </c>
      <c r="D41" s="104"/>
      <c r="E41" s="104"/>
      <c r="F41" s="104"/>
      <c r="G41" s="105">
        <f>-2818+381</f>
        <v>-2437</v>
      </c>
      <c r="H41" s="104"/>
      <c r="I41" s="112"/>
      <c r="J41" s="129"/>
      <c r="K41" s="124"/>
      <c r="N41" s="118"/>
    </row>
    <row r="42" spans="1:14" ht="15">
      <c r="A42" s="104"/>
      <c r="B42" s="104"/>
      <c r="C42" s="127" t="s">
        <v>103</v>
      </c>
      <c r="D42" s="104"/>
      <c r="E42" s="104"/>
      <c r="F42" s="104"/>
      <c r="G42" s="105">
        <v>-352</v>
      </c>
      <c r="H42" s="104"/>
      <c r="I42" s="112"/>
      <c r="J42" s="129"/>
      <c r="K42" s="124"/>
      <c r="N42" s="118"/>
    </row>
    <row r="43" spans="1:14" ht="15">
      <c r="A43" s="104"/>
      <c r="B43" s="104"/>
      <c r="C43" s="127" t="s">
        <v>97</v>
      </c>
      <c r="D43" s="104"/>
      <c r="E43" s="104"/>
      <c r="F43" s="104"/>
      <c r="G43" s="105">
        <v>-89302</v>
      </c>
      <c r="H43" s="104"/>
      <c r="I43" s="112"/>
      <c r="J43" s="129"/>
      <c r="K43" s="104"/>
      <c r="N43" s="118"/>
    </row>
    <row r="44" spans="1:14" ht="15">
      <c r="A44" s="104"/>
      <c r="B44" s="104"/>
      <c r="C44" s="127" t="s">
        <v>96</v>
      </c>
      <c r="D44" s="104"/>
      <c r="E44" s="104"/>
      <c r="F44" s="104"/>
      <c r="G44" s="105">
        <v>100000</v>
      </c>
      <c r="H44" s="104"/>
      <c r="I44" s="112"/>
      <c r="J44" s="129"/>
      <c r="K44" s="104"/>
      <c r="N44" s="118"/>
    </row>
    <row r="45" spans="1:14" ht="15">
      <c r="A45" s="104"/>
      <c r="B45" s="104"/>
      <c r="C45" s="104"/>
      <c r="D45" s="104"/>
      <c r="E45" s="104"/>
      <c r="F45" s="104"/>
      <c r="G45" s="125">
        <f>SUM(G41:G44)</f>
        <v>7909</v>
      </c>
      <c r="H45" s="104"/>
      <c r="I45" s="112"/>
      <c r="J45" s="129"/>
      <c r="K45" s="104"/>
      <c r="M45" s="123"/>
      <c r="N45" s="126"/>
    </row>
    <row r="46" spans="1:14" ht="24.75" customHeight="1">
      <c r="A46" s="104"/>
      <c r="B46" s="104"/>
      <c r="C46" s="104"/>
      <c r="D46" s="104"/>
      <c r="E46" s="104"/>
      <c r="F46" s="104"/>
      <c r="G46" s="105"/>
      <c r="H46" s="104"/>
      <c r="I46" s="112"/>
      <c r="J46" s="129"/>
      <c r="K46" s="104"/>
      <c r="N46" s="118"/>
    </row>
    <row r="47" spans="1:14" ht="15">
      <c r="A47" s="104"/>
      <c r="B47" s="104" t="s">
        <v>18</v>
      </c>
      <c r="C47" s="104"/>
      <c r="D47" s="104"/>
      <c r="E47" s="104"/>
      <c r="F47" s="104"/>
      <c r="G47" s="105">
        <f>G34+G39+G45</f>
        <v>24952</v>
      </c>
      <c r="H47" s="104"/>
      <c r="I47" s="112"/>
      <c r="J47" s="129"/>
      <c r="K47" s="104"/>
      <c r="N47" s="118"/>
    </row>
    <row r="48" spans="1:14" ht="9" customHeight="1">
      <c r="A48" s="104"/>
      <c r="B48" s="104"/>
      <c r="C48" s="104"/>
      <c r="D48" s="104"/>
      <c r="E48" s="104"/>
      <c r="F48" s="104"/>
      <c r="G48" s="105"/>
      <c r="H48" s="104"/>
      <c r="I48" s="112"/>
      <c r="J48" s="129"/>
      <c r="K48" s="124"/>
      <c r="N48" s="118"/>
    </row>
    <row r="49" spans="1:14" ht="15">
      <c r="A49" s="104"/>
      <c r="B49" s="104" t="s">
        <v>19</v>
      </c>
      <c r="C49" s="104"/>
      <c r="D49" s="104"/>
      <c r="E49" s="104"/>
      <c r="F49" s="104"/>
      <c r="G49" s="105">
        <v>17940</v>
      </c>
      <c r="H49" s="104"/>
      <c r="I49" s="112"/>
      <c r="J49" s="129"/>
      <c r="K49" s="104"/>
      <c r="N49" s="118"/>
    </row>
    <row r="50" spans="1:14" ht="7.5" customHeight="1">
      <c r="A50" s="104"/>
      <c r="B50" s="112"/>
      <c r="C50" s="112"/>
      <c r="D50" s="112"/>
      <c r="E50" s="112"/>
      <c r="F50" s="112"/>
      <c r="G50" s="115"/>
      <c r="H50" s="112"/>
      <c r="I50" s="112"/>
      <c r="J50" s="129"/>
      <c r="K50" s="104"/>
      <c r="N50" s="118"/>
    </row>
    <row r="51" spans="1:14" ht="15">
      <c r="A51" s="104"/>
      <c r="B51" s="112" t="s">
        <v>34</v>
      </c>
      <c r="C51" s="112"/>
      <c r="D51" s="112"/>
      <c r="E51" s="112"/>
      <c r="F51" s="112"/>
      <c r="G51" s="148">
        <f>SUM(G47:G50)</f>
        <v>42892</v>
      </c>
      <c r="H51" s="112"/>
      <c r="I51" s="112"/>
      <c r="J51" s="129"/>
      <c r="K51" s="104"/>
      <c r="N51" s="118"/>
    </row>
    <row r="52" spans="1:14" ht="15">
      <c r="A52" s="104"/>
      <c r="B52" s="112"/>
      <c r="C52" s="112"/>
      <c r="D52" s="112"/>
      <c r="E52" s="112"/>
      <c r="F52" s="112"/>
      <c r="G52" s="115"/>
      <c r="H52" s="112"/>
      <c r="I52" s="112"/>
      <c r="J52" s="129"/>
      <c r="K52" s="104"/>
      <c r="N52" s="118"/>
    </row>
    <row r="53" spans="1:14" ht="15">
      <c r="A53" s="104"/>
      <c r="B53" s="112"/>
      <c r="C53" s="112"/>
      <c r="D53" s="112"/>
      <c r="E53" s="112"/>
      <c r="F53" s="112"/>
      <c r="G53" s="115"/>
      <c r="H53" s="112"/>
      <c r="I53" s="112"/>
      <c r="J53" s="129"/>
      <c r="K53" s="104"/>
      <c r="N53" s="118"/>
    </row>
    <row r="54" spans="1:14" ht="15">
      <c r="A54" s="104"/>
      <c r="B54" s="112"/>
      <c r="C54" s="112"/>
      <c r="D54" s="112"/>
      <c r="E54" s="112"/>
      <c r="F54" s="112"/>
      <c r="G54" s="129"/>
      <c r="H54" s="112"/>
      <c r="I54" s="112"/>
      <c r="J54" s="129"/>
      <c r="K54" s="104"/>
      <c r="N54" s="118"/>
    </row>
    <row r="55" spans="1:14" ht="15">
      <c r="A55" s="104"/>
      <c r="B55" s="171" t="s">
        <v>82</v>
      </c>
      <c r="C55" s="104"/>
      <c r="D55" s="104"/>
      <c r="E55" s="104"/>
      <c r="F55" s="104"/>
      <c r="G55" s="105"/>
      <c r="H55" s="104"/>
      <c r="I55" s="112"/>
      <c r="J55" s="129"/>
      <c r="K55" s="104"/>
      <c r="N55" s="118"/>
    </row>
    <row r="56" spans="2:8" ht="15">
      <c r="B56" s="171" t="s">
        <v>83</v>
      </c>
      <c r="F56" s="130"/>
      <c r="G56" s="131"/>
      <c r="H56" s="130"/>
    </row>
    <row r="57" ht="13.5" customHeight="1">
      <c r="B57" s="112"/>
    </row>
    <row r="58" spans="2:4" ht="15.75">
      <c r="B58" s="106" t="s">
        <v>84</v>
      </c>
      <c r="C58" s="133"/>
      <c r="D58" s="133"/>
    </row>
    <row r="59" spans="2:10" ht="15.75">
      <c r="B59" s="1" t="s">
        <v>116</v>
      </c>
      <c r="C59" s="133"/>
      <c r="D59" s="133"/>
      <c r="J59" s="134"/>
    </row>
    <row r="60" spans="2:4" ht="15.75">
      <c r="B60" s="135"/>
      <c r="C60" s="133"/>
      <c r="D60" s="133"/>
    </row>
    <row r="61" spans="2:10" ht="15.75">
      <c r="B61" s="133"/>
      <c r="C61" s="133"/>
      <c r="F61" s="175" t="s">
        <v>91</v>
      </c>
      <c r="G61" s="137"/>
      <c r="H61" s="136"/>
      <c r="J61" s="136"/>
    </row>
    <row r="62" spans="2:10" ht="15.75">
      <c r="B62" s="133"/>
      <c r="C62" s="133"/>
      <c r="J62" s="136"/>
    </row>
    <row r="63" spans="2:3" ht="15.75">
      <c r="B63" s="133"/>
      <c r="C63" s="133"/>
    </row>
    <row r="64" spans="2:3" ht="15.75">
      <c r="B64" s="132"/>
      <c r="C64" s="133"/>
    </row>
    <row r="65" spans="1:10" ht="15.75">
      <c r="A65" s="133"/>
      <c r="B65" s="133"/>
      <c r="C65" s="133"/>
      <c r="J65" s="136"/>
    </row>
    <row r="66" spans="2:10" ht="15.75">
      <c r="B66" s="133"/>
      <c r="C66" s="133"/>
      <c r="J66" s="136"/>
    </row>
    <row r="67" spans="1:8" ht="15.75">
      <c r="A67" s="133"/>
      <c r="B67" s="133"/>
      <c r="C67" s="133"/>
      <c r="D67" s="133"/>
      <c r="E67" s="133"/>
      <c r="F67" s="133"/>
      <c r="G67" s="138"/>
      <c r="H67" s="133"/>
    </row>
    <row r="68" spans="1:9" ht="15.75">
      <c r="A68" s="133"/>
      <c r="B68" s="133"/>
      <c r="C68" s="133"/>
      <c r="D68" s="133"/>
      <c r="E68" s="133"/>
      <c r="F68" s="133"/>
      <c r="G68" s="138"/>
      <c r="H68" s="133"/>
      <c r="I68" s="133"/>
    </row>
    <row r="69" spans="1:9" ht="15.75">
      <c r="A69" s="133"/>
      <c r="B69" s="132"/>
      <c r="C69" s="133"/>
      <c r="D69" s="133"/>
      <c r="E69" s="133"/>
      <c r="F69" s="133"/>
      <c r="G69" s="138"/>
      <c r="H69" s="133"/>
      <c r="I69" s="133"/>
    </row>
    <row r="70" spans="1:10" ht="15.75">
      <c r="A70" s="133"/>
      <c r="B70" s="133"/>
      <c r="C70" s="133"/>
      <c r="D70" s="133"/>
      <c r="E70" s="133"/>
      <c r="F70" s="133"/>
      <c r="G70" s="138"/>
      <c r="H70" s="133"/>
      <c r="I70" s="133"/>
      <c r="J70" s="139"/>
    </row>
    <row r="71" spans="1:10" ht="15.75">
      <c r="A71" s="133"/>
      <c r="B71" s="133"/>
      <c r="C71" s="133"/>
      <c r="D71" s="133"/>
      <c r="E71" s="133"/>
      <c r="F71" s="133"/>
      <c r="G71" s="138"/>
      <c r="H71" s="133"/>
      <c r="I71" s="140"/>
      <c r="J71" s="140"/>
    </row>
    <row r="72" spans="1:10" ht="15.75">
      <c r="A72" s="133"/>
      <c r="B72" s="133"/>
      <c r="C72" s="133"/>
      <c r="D72" s="133"/>
      <c r="E72" s="133"/>
      <c r="F72" s="133"/>
      <c r="G72" s="138"/>
      <c r="H72" s="133"/>
      <c r="I72" s="141"/>
      <c r="J72" s="141"/>
    </row>
    <row r="73" spans="1:8" ht="15.75">
      <c r="A73" s="133"/>
      <c r="B73" s="133"/>
      <c r="C73" s="133"/>
      <c r="D73" s="133"/>
      <c r="E73" s="133"/>
      <c r="F73" s="133"/>
      <c r="G73" s="138"/>
      <c r="H73" s="133"/>
    </row>
    <row r="74" spans="1:8" ht="15.75">
      <c r="A74" s="133"/>
      <c r="B74" s="132"/>
      <c r="C74" s="133"/>
      <c r="D74" s="133"/>
      <c r="E74" s="133"/>
      <c r="F74" s="133"/>
      <c r="G74" s="138"/>
      <c r="H74" s="133"/>
    </row>
    <row r="75" spans="1:10" ht="15.75">
      <c r="A75" s="133"/>
      <c r="B75" s="133"/>
      <c r="C75" s="133"/>
      <c r="D75" s="133"/>
      <c r="E75" s="133"/>
      <c r="F75" s="133"/>
      <c r="G75" s="138"/>
      <c r="H75" s="133"/>
      <c r="I75" s="142"/>
      <c r="J75" s="142"/>
    </row>
    <row r="76" spans="1:10" ht="15.75">
      <c r="A76" s="133"/>
      <c r="B76" s="133"/>
      <c r="C76" s="133"/>
      <c r="D76" s="133"/>
      <c r="E76" s="133"/>
      <c r="F76" s="133"/>
      <c r="G76" s="138"/>
      <c r="H76" s="133"/>
      <c r="I76" s="143"/>
      <c r="J76" s="143"/>
    </row>
    <row r="77" spans="1:10" ht="15.75">
      <c r="A77" s="133"/>
      <c r="B77" s="133"/>
      <c r="C77" s="133"/>
      <c r="D77" s="133"/>
      <c r="E77" s="133"/>
      <c r="F77" s="133"/>
      <c r="G77" s="138"/>
      <c r="H77" s="133"/>
      <c r="I77" s="143"/>
      <c r="J77" s="143"/>
    </row>
    <row r="78" spans="1:10" ht="15.75">
      <c r="A78" s="133"/>
      <c r="B78" s="133"/>
      <c r="C78" s="133"/>
      <c r="D78" s="133"/>
      <c r="E78" s="133"/>
      <c r="F78" s="133"/>
      <c r="G78" s="138"/>
      <c r="H78" s="133"/>
      <c r="I78" s="144"/>
      <c r="J78" s="140"/>
    </row>
    <row r="79" spans="1:10" ht="15.75">
      <c r="A79" s="133"/>
      <c r="B79" s="133"/>
      <c r="C79" s="133"/>
      <c r="D79" s="133"/>
      <c r="E79" s="133"/>
      <c r="F79" s="133"/>
      <c r="G79" s="138"/>
      <c r="H79" s="133"/>
      <c r="I79" s="144"/>
      <c r="J79" s="140"/>
    </row>
    <row r="80" spans="1:10" ht="15.75">
      <c r="A80" s="133"/>
      <c r="B80" s="133"/>
      <c r="C80" s="133"/>
      <c r="D80" s="133"/>
      <c r="E80" s="133"/>
      <c r="F80" s="133"/>
      <c r="G80" s="138"/>
      <c r="H80" s="133"/>
      <c r="I80" s="145"/>
      <c r="J80" s="145"/>
    </row>
    <row r="81" spans="1:8" ht="15.75">
      <c r="A81" s="133"/>
      <c r="B81" s="133"/>
      <c r="C81" s="133"/>
      <c r="D81" s="133"/>
      <c r="E81" s="133"/>
      <c r="F81" s="133"/>
      <c r="G81" s="138"/>
      <c r="H81" s="133"/>
    </row>
    <row r="82" spans="1:8" ht="15.75">
      <c r="A82" s="133"/>
      <c r="B82" s="133"/>
      <c r="C82" s="133"/>
      <c r="D82" s="133"/>
      <c r="E82" s="133"/>
      <c r="F82" s="133"/>
      <c r="G82" s="138"/>
      <c r="H82" s="133"/>
    </row>
    <row r="83" spans="1:8" ht="15.75">
      <c r="A83" s="133"/>
      <c r="B83" s="133"/>
      <c r="C83" s="133"/>
      <c r="D83" s="133"/>
      <c r="E83" s="133"/>
      <c r="F83" s="133"/>
      <c r="G83" s="138"/>
      <c r="H83" s="133"/>
    </row>
    <row r="84" spans="1:8" ht="15.75">
      <c r="A84" s="133"/>
      <c r="B84" s="133"/>
      <c r="C84" s="133"/>
      <c r="D84" s="133"/>
      <c r="E84" s="133"/>
      <c r="F84" s="133"/>
      <c r="G84" s="138"/>
      <c r="H84" s="133"/>
    </row>
    <row r="85" spans="1:8" ht="15.75">
      <c r="A85" s="133"/>
      <c r="B85" s="133"/>
      <c r="C85" s="133"/>
      <c r="D85" s="133"/>
      <c r="E85" s="133"/>
      <c r="F85" s="133"/>
      <c r="G85" s="138"/>
      <c r="H85" s="133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edp department</cp:lastModifiedBy>
  <cp:lastPrinted>2003-08-28T10:22:26Z</cp:lastPrinted>
  <dcterms:created xsi:type="dcterms:W3CDTF">1997-08-20T04:01:58Z</dcterms:created>
  <dcterms:modified xsi:type="dcterms:W3CDTF">2003-08-29T08:43:52Z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